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2"/>
  </bookViews>
  <sheets>
    <sheet name="т1" sheetId="1" r:id="rId1"/>
    <sheet name="т2" sheetId="5" state="hidden" r:id="rId2"/>
    <sheet name="т3" sheetId="4" r:id="rId3"/>
    <sheet name="т4" sheetId="6" state="hidden" r:id="rId4"/>
    <sheet name="т5" sheetId="7" state="hidden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т3!$A$1:$P$13</definedName>
    <definedName name="_xlnm.Print_Area" localSheetId="3">т4!$A$1:$P$7</definedName>
    <definedName name="_xlnm.Print_Area" localSheetId="4">т5!$A$1:$P$32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I8" i="4" l="1"/>
  <c r="I13" i="4" l="1"/>
  <c r="R8" i="7" l="1"/>
  <c r="I26" i="7" l="1"/>
  <c r="I25" i="7"/>
  <c r="I28" i="7" l="1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0" i="7" l="1"/>
  <c r="C5" i="3" l="1"/>
  <c r="C6" i="3" s="1"/>
  <c r="C7" i="3" s="1"/>
  <c r="C12" i="3" s="1"/>
  <c r="C11" i="3" s="1"/>
  <c r="E14" i="3" l="1"/>
  <c r="E15" i="3" l="1"/>
</calcChain>
</file>

<file path=xl/sharedStrings.xml><?xml version="1.0" encoding="utf-8"?>
<sst xmlns="http://schemas.openxmlformats.org/spreadsheetml/2006/main" count="612" uniqueCount="130">
  <si>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</si>
  <si>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</si>
  <si>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</si>
  <si>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</si>
  <si>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</si>
  <si>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</si>
  <si>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</si>
  <si>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</si>
  <si>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</si>
  <si>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</si>
  <si>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</si>
  <si>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</si>
  <si>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</si>
  <si>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</si>
  <si>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</si>
  <si>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</si>
  <si>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</si>
  <si>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</si>
  <si>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</si>
  <si>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</si>
  <si>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</si>
  <si>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</si>
  <si>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</si>
  <si>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</si>
  <si>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</si>
  <si>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</si>
  <si>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</si>
  <si>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</si>
  <si>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</si>
  <si>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</si>
  <si>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</si>
  <si>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</si>
  <si>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</si>
  <si>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</si>
  <si>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</si>
  <si>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</si>
  <si>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</si>
  <si>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</si>
  <si>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</si>
  <si>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</si>
  <si>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</si>
  <si>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</si>
  <si>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</si>
  <si>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</si>
  <si>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</si>
  <si>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</si>
  <si>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</si>
  <si>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</si>
  <si>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</si>
  <si>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</si>
  <si>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</si>
  <si>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Итого объем финансовых потребностей,
тыс рублей (без НДС)</t>
  </si>
  <si>
    <t>1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</si>
  <si>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</si>
  <si>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</si>
  <si>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</si>
  <si>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</si>
  <si>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</si>
  <si>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</si>
  <si>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</si>
  <si>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</si>
  <si>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</si>
  <si>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</si>
  <si>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</si>
  <si>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</si>
  <si>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</si>
  <si>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</si>
  <si>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</si>
  <si>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</si>
  <si>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</si>
  <si>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</si>
  <si>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</si>
  <si>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</si>
  <si>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</si>
  <si>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</si>
  <si>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</si>
  <si>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</si>
  <si>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</si>
  <si>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Таблица 5. Строительство КЛ 0,4 кВ</t>
  </si>
  <si>
    <t>КЛ-0,4 кВ  ТП524-ВРУ№2 цепь 1</t>
  </si>
  <si>
    <t>АВБбшв-1-4х185</t>
  </si>
  <si>
    <t>1.2</t>
  </si>
  <si>
    <t>КЛ-0,4 кВ  ТП524-ВРУ№2 цепь 2</t>
  </si>
  <si>
    <t>1.3</t>
  </si>
  <si>
    <t>КЛ-0,4 кВ  ТП524-ВРУ№1 цепь 1</t>
  </si>
  <si>
    <t>1.4</t>
  </si>
  <si>
    <t>КЛ-0,4 кВ  ТП524-ВРУ№1 цепь 2</t>
  </si>
  <si>
    <t>1.5</t>
  </si>
  <si>
    <t>КЛ-0,4 кВ  ТП524-ВРУ№3 цепь 3</t>
  </si>
  <si>
    <t>1.6</t>
  </si>
  <si>
    <t>КЛ-0,4 кВ  ТП524-ВРУ№3 цепь 4</t>
  </si>
  <si>
    <t>1.7</t>
  </si>
  <si>
    <t>КЛ-0,4 кВ  ТП524-ВРУ№4 цепь 5</t>
  </si>
  <si>
    <t>1.8</t>
  </si>
  <si>
    <t>КЛ-0,4 кВ  ТП524-ВРУ№4 цепь 6</t>
  </si>
  <si>
    <t>1.9</t>
  </si>
  <si>
    <t>КЛ-0,4 кВ  ТП524-ВРУ№5 цепь 7</t>
  </si>
  <si>
    <t>АВБбшв-1-4х50</t>
  </si>
  <si>
    <t>1.10</t>
  </si>
  <si>
    <t>КЛ-0,4 кВ  ТП524-ВРУ№5 цепь 8</t>
  </si>
  <si>
    <t>1.11</t>
  </si>
  <si>
    <t>КЛ-0,4 кВ  ТП524-ВРУ КНС ввод1 луч А цепь 1</t>
  </si>
  <si>
    <t>1.12</t>
  </si>
  <si>
    <t>КЛ-0,4 кВ  ТП524-ВРУ КНС ввод1 луч Б цепь 2</t>
  </si>
  <si>
    <t>1.13</t>
  </si>
  <si>
    <t>КЛ-0,4 кВ  ТП524-ВРУ КНС ввод2 луч А цепь 3</t>
  </si>
  <si>
    <t>1.14</t>
  </si>
  <si>
    <t>КЛ-0,4 кВ  ТП524-ВРУ КНС ввод2 луч Б цепь 4</t>
  </si>
  <si>
    <t xml:space="preserve">КЛ-0,4 кВ  ТП524-ВРУ№2       </t>
  </si>
  <si>
    <t>цепей 2, прокладка в траншее</t>
  </si>
  <si>
    <t>2.2</t>
  </si>
  <si>
    <t>КЛ-0,4 кВ  ТП524-ВРУ№1              КЛ-0,4 кВ  ТП524-ВРУ№3             КЛ-0,4 кВ  ТП524-ВРУ№4                   КЛ-0,4 кВ  ТП524-ВРУ№5</t>
  </si>
  <si>
    <t>цепей 8, прокладка в траншее</t>
  </si>
  <si>
    <t>2.3</t>
  </si>
  <si>
    <t>КЛ-0,4 кВ  ТП524-ВРУ КНС</t>
  </si>
  <si>
    <t>цепей 4, прокладка в траншее</t>
  </si>
  <si>
    <t>КЛ-0,4 кВ  ТП524-ВРУ1                           КЛ-0,4 кВ  ТП524-ВРУ2                            КЛ-0,4 кВ  ТП524-ВРУ3                        КЛ-0,4 кВ  ТП524-ВРУ4                            КЛ-0,4 кВ  ТП524-ВРУ5                             КЛ-0,4 кВ  ТП524-ВРУ КНС</t>
  </si>
  <si>
    <t>1 км</t>
  </si>
  <si>
    <t>Б2-01-1..4</t>
  </si>
  <si>
    <t>1 км по трассе</t>
  </si>
  <si>
    <t>К3-09-1..4</t>
  </si>
  <si>
    <t>К3-04-1..4</t>
  </si>
  <si>
    <t xml:space="preserve">Таблица 1. </t>
  </si>
  <si>
    <t>Таблица 4. Реконструкция ВЛ 6-750 кВ</t>
  </si>
  <si>
    <t xml:space="preserve">Таблица 2. Реконструкция ПС </t>
  </si>
  <si>
    <t>Таблица 3. Реконструкция ПС</t>
  </si>
  <si>
    <t>шт</t>
  </si>
  <si>
    <t>Замена силовых трансформаторов 1х0,4 МВА в ТП-512 для перевода сети с 6 на 10кв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</si>
  <si>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L_1.1.5.2021</t>
    </r>
  </si>
  <si>
    <t>Э1-07-1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</si>
</sst>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1" formatCode="0.000"/>
    <numFmt numFmtId="202" formatCode="#,##0.000_ ;\-#,##0.000\ "/>
  </numFmts>
  <fonts count="11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6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19" fillId="0" borderId="0"/>
    <xf numFmtId="170" fontId="20" fillId="0" borderId="0">
      <alignment vertical="top"/>
    </xf>
    <xf numFmtId="170" fontId="21" fillId="0" borderId="0">
      <alignment vertical="top"/>
    </xf>
    <xf numFmtId="171" fontId="21" fillId="2" borderId="0">
      <alignment vertical="top"/>
    </xf>
    <xf numFmtId="170" fontId="21" fillId="3" borderId="0">
      <alignment vertical="top"/>
    </xf>
    <xf numFmtId="172" fontId="19" fillId="0" borderId="0"/>
    <xf numFmtId="172" fontId="19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172" fontId="22" fillId="0" borderId="0"/>
    <xf numFmtId="172" fontId="19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23" fillId="0" borderId="0"/>
    <xf numFmtId="172" fontId="23" fillId="0" borderId="0"/>
    <xf numFmtId="172" fontId="19" fillId="0" borderId="0"/>
    <xf numFmtId="172" fontId="19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19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0" fontId="22" fillId="0" borderId="0"/>
    <xf numFmtId="172" fontId="22" fillId="0" borderId="0"/>
    <xf numFmtId="0" fontId="22" fillId="0" borderId="0"/>
    <xf numFmtId="172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0" fontId="22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22" fillId="0" borderId="0"/>
    <xf numFmtId="0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172" fontId="22" fillId="0" borderId="0"/>
    <xf numFmtId="0" fontId="22" fillId="0" borderId="0"/>
    <xf numFmtId="174" fontId="24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4" fontId="24" fillId="0" borderId="0">
      <protection locked="0"/>
    </xf>
    <xf numFmtId="167" fontId="25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6" fontId="24" fillId="0" borderId="0">
      <protection locked="0"/>
    </xf>
    <xf numFmtId="177" fontId="24" fillId="0" borderId="10">
      <protection locked="0"/>
    </xf>
    <xf numFmtId="172" fontId="26" fillId="0" borderId="0">
      <protection locked="0"/>
    </xf>
    <xf numFmtId="177" fontId="27" fillId="0" borderId="0">
      <protection locked="0"/>
    </xf>
    <xf numFmtId="172" fontId="26" fillId="0" borderId="0">
      <protection locked="0"/>
    </xf>
    <xf numFmtId="177" fontId="27" fillId="0" borderId="0">
      <protection locked="0"/>
    </xf>
    <xf numFmtId="172" fontId="25" fillId="0" borderId="10">
      <protection locked="0"/>
    </xf>
    <xf numFmtId="177" fontId="24" fillId="0" borderId="1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8" fontId="30" fillId="22" borderId="0">
      <alignment horizontal="center" vertical="center"/>
    </xf>
    <xf numFmtId="179" fontId="31" fillId="0" borderId="11" applyFont="0" applyFill="0">
      <alignment horizontal="right" vertical="center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0" fontId="33" fillId="0" borderId="12">
      <protection locked="0"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9" fontId="31" fillId="0" borderId="0" applyFont="0" applyBorder="0" applyProtection="0">
      <alignment vertical="center"/>
    </xf>
    <xf numFmtId="178" fontId="23" fillId="0" borderId="0" applyNumberFormat="0" applyFont="0" applyAlignment="0">
      <alignment horizontal="center" vertical="center"/>
    </xf>
    <xf numFmtId="39" fontId="35" fillId="2" borderId="0" applyNumberFormat="0" applyBorder="0">
      <alignment vertical="center"/>
    </xf>
    <xf numFmtId="0" fontId="36" fillId="5" borderId="0" applyNumberFormat="0" applyBorder="0" applyAlignment="0" applyProtection="0"/>
    <xf numFmtId="172" fontId="33" fillId="0" borderId="0">
      <alignment horizontal="left"/>
    </xf>
    <xf numFmtId="183" fontId="37" fillId="23" borderId="2">
      <alignment vertical="center"/>
    </xf>
    <xf numFmtId="183" fontId="37" fillId="24" borderId="2">
      <alignment vertical="center"/>
    </xf>
    <xf numFmtId="183" fontId="37" fillId="24" borderId="2">
      <alignment vertical="center"/>
    </xf>
    <xf numFmtId="0" fontId="38" fillId="25" borderId="13" applyNumberFormat="0" applyAlignment="0" applyProtection="0"/>
    <xf numFmtId="37" fontId="39" fillId="26" borderId="2">
      <alignment horizontal="center" vertical="center"/>
    </xf>
    <xf numFmtId="37" fontId="39" fillId="26" borderId="2">
      <alignment horizontal="center" vertical="center"/>
    </xf>
    <xf numFmtId="0" fontId="40" fillId="27" borderId="1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8" borderId="12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45" fillId="0" borderId="0">
      <alignment vertical="top"/>
    </xf>
    <xf numFmtId="172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0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172" fontId="23" fillId="0" borderId="0" applyNumberFormat="0" applyFont="0">
      <alignment wrapText="1"/>
    </xf>
    <xf numFmtId="188" fontId="33" fillId="29" borderId="2" applyBorder="0">
      <alignment horizontal="center" vertical="center"/>
    </xf>
    <xf numFmtId="0" fontId="53" fillId="6" borderId="0" applyNumberFormat="0" applyBorder="0" applyAlignment="0" applyProtection="0"/>
    <xf numFmtId="172" fontId="54" fillId="0" borderId="0">
      <alignment vertical="top"/>
    </xf>
    <xf numFmtId="172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172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4" fillId="0" borderId="0">
      <alignment vertical="top"/>
    </xf>
    <xf numFmtId="173" fontId="60" fillId="0" borderId="0">
      <alignment vertical="top"/>
    </xf>
    <xf numFmtId="172" fontId="35" fillId="30" borderId="2">
      <alignment horizontal="center" vertical="center" wrapText="1"/>
      <protection locked="0"/>
    </xf>
    <xf numFmtId="172" fontId="35" fillId="30" borderId="2">
      <alignment horizontal="center" vertical="center" wrapText="1"/>
      <protection locked="0"/>
    </xf>
    <xf numFmtId="180" fontId="61" fillId="0" borderId="0"/>
    <xf numFmtId="172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188" fontId="33" fillId="31" borderId="18">
      <alignment horizontal="center" vertical="center"/>
      <protection locked="0"/>
    </xf>
    <xf numFmtId="173" fontId="21" fillId="0" borderId="0">
      <alignment vertical="top"/>
    </xf>
    <xf numFmtId="173" fontId="21" fillId="2" borderId="0">
      <alignment vertical="top"/>
    </xf>
    <xf numFmtId="189" fontId="21" fillId="3" borderId="0">
      <alignment vertical="top"/>
    </xf>
    <xf numFmtId="38" fontId="21" fillId="0" borderId="0">
      <alignment vertical="top"/>
    </xf>
    <xf numFmtId="183" fontId="23" fillId="32" borderId="18">
      <alignment vertical="center"/>
    </xf>
    <xf numFmtId="178" fontId="64" fillId="33" borderId="19" applyBorder="0" applyAlignment="0">
      <alignment horizontal="left" indent="1"/>
    </xf>
    <xf numFmtId="0" fontId="65" fillId="0" borderId="20" applyNumberFormat="0" applyFill="0" applyAlignment="0" applyProtection="0"/>
    <xf numFmtId="0" fontId="66" fillId="34" borderId="0" applyNumberFormat="0" applyBorder="0" applyAlignment="0" applyProtection="0"/>
    <xf numFmtId="172" fontId="67" fillId="2" borderId="18" applyFont="0" applyBorder="0" applyAlignment="0">
      <alignment horizontal="center" vertical="center"/>
    </xf>
    <xf numFmtId="0" fontId="68" fillId="0" borderId="0" applyNumberFormat="0" applyFill="0" applyBorder="0" applyAlignment="0" applyProtection="0"/>
    <xf numFmtId="0" fontId="69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70" fillId="0" borderId="0"/>
    <xf numFmtId="0" fontId="70" fillId="0" borderId="0"/>
    <xf numFmtId="0" fontId="19" fillId="0" borderId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2" fillId="2" borderId="0">
      <alignment vertical="center"/>
    </xf>
    <xf numFmtId="172" fontId="73" fillId="0" borderId="0" applyNumberFormat="0">
      <alignment horizontal="left"/>
    </xf>
    <xf numFmtId="183" fontId="74" fillId="32" borderId="2">
      <alignment horizontal="center" vertical="center" wrapText="1"/>
      <protection locked="0"/>
    </xf>
    <xf numFmtId="183" fontId="74" fillId="32" borderId="2">
      <alignment horizontal="center" vertical="center" wrapText="1"/>
      <protection locked="0"/>
    </xf>
    <xf numFmtId="172" fontId="23" fillId="0" borderId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34" fillId="0" borderId="0"/>
    <xf numFmtId="0" fontId="34" fillId="0" borderId="0"/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80" fillId="0" borderId="0"/>
    <xf numFmtId="0" fontId="80" fillId="0" borderId="0"/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172" fontId="82" fillId="50" borderId="0"/>
    <xf numFmtId="49" fontId="83" fillId="50" borderId="0"/>
    <xf numFmtId="49" fontId="84" fillId="50" borderId="24"/>
    <xf numFmtId="49" fontId="84" fillId="50" borderId="0"/>
    <xf numFmtId="172" fontId="82" fillId="51" borderId="24">
      <protection locked="0"/>
    </xf>
    <xf numFmtId="172" fontId="82" fillId="50" borderId="0"/>
    <xf numFmtId="172" fontId="84" fillId="52" borderId="0"/>
    <xf numFmtId="172" fontId="84" fillId="29" borderId="0"/>
    <xf numFmtId="172" fontId="84" fillId="40" borderId="0"/>
    <xf numFmtId="192" fontId="23" fillId="22" borderId="18">
      <alignment vertical="center"/>
    </xf>
    <xf numFmtId="172" fontId="23" fillId="53" borderId="0"/>
    <xf numFmtId="0" fontId="19" fillId="0" borderId="0"/>
    <xf numFmtId="183" fontId="23" fillId="51" borderId="25" applyNumberFormat="0" applyFont="0" applyAlignment="0">
      <alignment horizontal="left"/>
    </xf>
    <xf numFmtId="173" fontId="85" fillId="54" borderId="0">
      <alignment horizontal="right" vertical="top"/>
    </xf>
    <xf numFmtId="0" fontId="86" fillId="0" borderId="0" applyNumberFormat="0" applyFill="0" applyBorder="0" applyAlignment="0" applyProtection="0"/>
    <xf numFmtId="172" fontId="41" fillId="0" borderId="26" applyNumberFormat="0" applyFont="0" applyFill="0" applyAlignment="0" applyProtection="0"/>
    <xf numFmtId="0" fontId="87" fillId="0" borderId="27" applyNumberFormat="0" applyFill="0" applyAlignment="0" applyProtection="0"/>
    <xf numFmtId="183" fontId="88" fillId="26" borderId="28">
      <alignment horizontal="center" vertical="center"/>
    </xf>
    <xf numFmtId="0" fontId="89" fillId="0" borderId="0" applyNumberFormat="0" applyFill="0" applyBorder="0" applyAlignment="0" applyProtection="0"/>
    <xf numFmtId="172" fontId="69" fillId="55" borderId="29">
      <alignment vertical="center"/>
      <protection locked="0"/>
    </xf>
    <xf numFmtId="19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56" borderId="18" applyNumberFormat="0" applyFill="0" applyBorder="0" applyProtection="0">
      <alignment vertical="center"/>
      <protection locked="0"/>
    </xf>
    <xf numFmtId="183" fontId="23" fillId="56" borderId="18" applyNumberFormat="0" applyFill="0" applyBorder="0" applyProtection="0">
      <alignment vertical="center"/>
      <protection locked="0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2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2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2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0" fontId="33" fillId="0" borderId="12"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172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172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72" fontId="91" fillId="0" borderId="0" applyBorder="0">
      <alignment horizontal="center" vertical="center" wrapText="1"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2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2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172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4" fillId="0" borderId="30" applyBorder="0">
      <alignment horizontal="center" vertical="center" wrapText="1"/>
    </xf>
    <xf numFmtId="0" fontId="94" fillId="0" borderId="30" applyBorder="0">
      <alignment horizontal="center" vertical="center" wrapText="1"/>
    </xf>
    <xf numFmtId="180" fontId="42" fillId="28" borderId="12"/>
    <xf numFmtId="4" fontId="95" fillId="36" borderId="18" applyBorder="0">
      <alignment horizontal="right"/>
    </xf>
    <xf numFmtId="4" fontId="95" fillId="36" borderId="18" applyBorder="0">
      <alignment horizontal="right"/>
    </xf>
    <xf numFmtId="4" fontId="95" fillId="36" borderId="18" applyBorder="0">
      <alignment horizontal="right"/>
    </xf>
    <xf numFmtId="49" fontId="96" fillId="0" borderId="0" applyBorder="0">
      <alignment vertical="center"/>
    </xf>
    <xf numFmtId="172" fontId="97" fillId="0" borderId="0">
      <alignment horizontal="left"/>
    </xf>
    <xf numFmtId="172" fontId="98" fillId="2" borderId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72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3" fontId="42" fillId="0" borderId="18" applyBorder="0">
      <alignment vertical="center"/>
    </xf>
    <xf numFmtId="3" fontId="42" fillId="0" borderId="18" applyBorder="0">
      <alignment vertical="center"/>
    </xf>
    <xf numFmtId="3" fontId="42" fillId="0" borderId="18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93" fillId="0" borderId="0">
      <alignment horizontal="center" vertical="top" wrapText="1"/>
    </xf>
    <xf numFmtId="0" fontId="93" fillId="0" borderId="0">
      <alignment horizontal="center" vertical="top" wrapText="1"/>
    </xf>
    <xf numFmtId="172" fontId="99" fillId="0" borderId="0">
      <alignment horizontal="centerContinuous" vertical="center" wrapText="1"/>
    </xf>
    <xf numFmtId="0" fontId="99" fillId="0" borderId="0">
      <alignment horizontal="centerContinuous" vertical="center" wrapText="1"/>
    </xf>
    <xf numFmtId="172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9" fontId="100" fillId="3" borderId="18">
      <alignment wrapText="1"/>
    </xf>
    <xf numFmtId="169" fontId="100" fillId="3" borderId="18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33" fillId="0" borderId="0"/>
    <xf numFmtId="49" fontId="95" fillId="0" borderId="0" applyBorder="0">
      <alignment vertical="top"/>
    </xf>
    <xf numFmtId="172" fontId="33" fillId="0" borderId="0"/>
    <xf numFmtId="0" fontId="101" fillId="0" borderId="0"/>
    <xf numFmtId="172" fontId="33" fillId="0" borderId="0"/>
    <xf numFmtId="0" fontId="23" fillId="0" borderId="0"/>
    <xf numFmtId="172" fontId="33" fillId="0" borderId="0"/>
    <xf numFmtId="172" fontId="34" fillId="0" borderId="0"/>
    <xf numFmtId="172" fontId="3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172" fontId="28" fillId="0" borderId="0"/>
    <xf numFmtId="0" fontId="34" fillId="0" borderId="0"/>
    <xf numFmtId="172" fontId="34" fillId="0" borderId="0"/>
    <xf numFmtId="172" fontId="5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2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" fillId="0" borderId="0"/>
    <xf numFmtId="0" fontId="5" fillId="0" borderId="0"/>
    <xf numFmtId="172" fontId="28" fillId="0" borderId="0"/>
    <xf numFmtId="0" fontId="23" fillId="0" borderId="0"/>
    <xf numFmtId="172" fontId="5" fillId="0" borderId="0"/>
    <xf numFmtId="0" fontId="5" fillId="0" borderId="0"/>
    <xf numFmtId="172" fontId="34" fillId="0" borderId="0"/>
    <xf numFmtId="0" fontId="34" fillId="0" borderId="0"/>
    <xf numFmtId="172" fontId="28" fillId="0" borderId="0"/>
    <xf numFmtId="172" fontId="28" fillId="0" borderId="0"/>
    <xf numFmtId="0" fontId="102" fillId="0" borderId="0"/>
    <xf numFmtId="0" fontId="34" fillId="0" borderId="0"/>
    <xf numFmtId="0" fontId="34" fillId="0" borderId="0"/>
    <xf numFmtId="0" fontId="28" fillId="0" borderId="0"/>
    <xf numFmtId="172" fontId="4" fillId="0" borderId="0"/>
    <xf numFmtId="0" fontId="5" fillId="0" borderId="0"/>
    <xf numFmtId="0" fontId="28" fillId="0" borderId="0"/>
    <xf numFmtId="172" fontId="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2" fillId="0" borderId="0"/>
    <xf numFmtId="172" fontId="23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172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172" fontId="34" fillId="0" borderId="0"/>
    <xf numFmtId="0" fontId="5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33" fillId="0" borderId="0"/>
    <xf numFmtId="0" fontId="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172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187" fontId="103" fillId="36" borderId="31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72" fontId="95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172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9" fillId="0" borderId="0"/>
    <xf numFmtId="173" fontId="20" fillId="0" borderId="0">
      <alignment vertical="top"/>
    </xf>
    <xf numFmtId="0" fontId="19" fillId="0" borderId="0"/>
    <xf numFmtId="172" fontId="19" fillId="0" borderId="0"/>
    <xf numFmtId="173" fontId="20" fillId="0" borderId="0">
      <alignment vertical="top"/>
    </xf>
    <xf numFmtId="3" fontId="104" fillId="0" borderId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7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4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57" borderId="32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72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67" fontId="25" fillId="0" borderId="0">
      <protection locked="0"/>
    </xf>
    <xf numFmtId="200" fontId="24" fillId="0" borderId="0">
      <protection locked="0"/>
    </xf>
    <xf numFmtId="172" fontId="33" fillId="0" borderId="18" applyBorder="0">
      <alignment horizontal="center" vertical="center" wrapText="1"/>
    </xf>
    <xf numFmtId="172" fontId="33" fillId="0" borderId="18" applyBorder="0">
      <alignment horizontal="center" vertical="center" wrapText="1"/>
    </xf>
    <xf numFmtId="0" fontId="33" fillId="0" borderId="18" applyBorder="0">
      <alignment horizontal="center" vertical="center" wrapText="1"/>
    </xf>
    <xf numFmtId="0" fontId="105" fillId="0" borderId="0"/>
    <xf numFmtId="0" fontId="3" fillId="0" borderId="0"/>
    <xf numFmtId="0" fontId="2" fillId="0" borderId="0"/>
    <xf numFmtId="0" fontId="5" fillId="0" borderId="0"/>
  </cellStyleXfs>
  <cellXfs count="260">
    <xf numFmtId="0" fontId="0" fillId="0" borderId="0" xfId="0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49" fontId="5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5" fillId="0" borderId="0" xfId="4" applyFont="1" applyFill="1"/>
    <xf numFmtId="0" fontId="10" fillId="0" borderId="0" xfId="4" applyFont="1" applyFill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5" fillId="0" borderId="0" xfId="4" applyFont="1" applyFill="1" applyBorder="1"/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2082" applyFont="1" applyFill="1"/>
    <xf numFmtId="0" fontId="5" fillId="0" borderId="18" xfId="2082" applyFont="1" applyFill="1" applyBorder="1" applyAlignment="1">
      <alignment horizontal="center" vertical="center" wrapText="1"/>
    </xf>
    <xf numFmtId="3" fontId="5" fillId="0" borderId="18" xfId="2082" applyNumberFormat="1" applyFont="1" applyFill="1" applyBorder="1" applyAlignment="1">
      <alignment horizontal="center" vertical="center" wrapText="1"/>
    </xf>
    <xf numFmtId="0" fontId="10" fillId="0" borderId="0" xfId="2082" applyFont="1" applyFill="1" applyAlignment="1">
      <alignment horizontal="center" vertical="center" wrapText="1"/>
    </xf>
    <xf numFmtId="49" fontId="5" fillId="0" borderId="7" xfId="2082" applyNumberFormat="1" applyFont="1" applyFill="1" applyBorder="1" applyAlignment="1">
      <alignment horizontal="center" vertical="center" wrapText="1"/>
    </xf>
    <xf numFmtId="0" fontId="5" fillId="0" borderId="0" xfId="2082" applyFont="1" applyFill="1" applyAlignment="1">
      <alignment horizontal="center" vertical="center" wrapText="1"/>
    </xf>
    <xf numFmtId="49" fontId="5" fillId="0" borderId="0" xfId="2082" applyNumberFormat="1" applyFont="1" applyFill="1" applyBorder="1" applyAlignment="1">
      <alignment horizontal="center"/>
    </xf>
    <xf numFmtId="0" fontId="10" fillId="0" borderId="0" xfId="2082" applyFont="1" applyFill="1" applyBorder="1" applyAlignment="1">
      <alignment vertical="center" wrapText="1"/>
    </xf>
    <xf numFmtId="0" fontId="10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 applyAlignment="1">
      <alignment horizontal="center" wrapText="1"/>
    </xf>
    <xf numFmtId="0" fontId="5" fillId="0" borderId="0" xfId="2082" applyFont="1" applyFill="1" applyBorder="1" applyAlignment="1">
      <alignment horizontal="center"/>
    </xf>
    <xf numFmtId="3" fontId="5" fillId="0" borderId="0" xfId="2082" applyNumberFormat="1" applyFont="1" applyFill="1" applyBorder="1" applyAlignment="1">
      <alignment horizontal="center"/>
    </xf>
    <xf numFmtId="0" fontId="12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/>
    <xf numFmtId="0" fontId="105" fillId="0" borderId="0" xfId="2082"/>
    <xf numFmtId="0" fontId="5" fillId="0" borderId="0" xfId="2082" applyFont="1" applyFill="1" applyAlignment="1">
      <alignment horizontal="center"/>
    </xf>
    <xf numFmtId="3" fontId="5" fillId="0" borderId="0" xfId="2082" applyNumberFormat="1" applyFont="1" applyFill="1" applyAlignment="1">
      <alignment horizontal="center"/>
    </xf>
    <xf numFmtId="49" fontId="5" fillId="0" borderId="0" xfId="2082" applyNumberFormat="1" applyFont="1" applyFill="1" applyAlignment="1">
      <alignment horizontal="center"/>
    </xf>
    <xf numFmtId="0" fontId="5" fillId="0" borderId="0" xfId="2082" applyFont="1" applyFill="1" applyAlignment="1">
      <alignment horizontal="center" wrapText="1"/>
    </xf>
    <xf numFmtId="0" fontId="5" fillId="0" borderId="0" xfId="2082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2082" applyFont="1" applyFill="1" applyAlignment="1">
      <alignment vertical="center" wrapText="1"/>
    </xf>
    <xf numFmtId="0" fontId="5" fillId="0" borderId="18" xfId="4" applyFont="1" applyFill="1" applyBorder="1" applyAlignment="1">
      <alignment horizontal="center" vertical="center" wrapText="1"/>
    </xf>
    <xf numFmtId="3" fontId="5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5" fillId="58" borderId="18" xfId="2082" applyFont="1" applyFill="1" applyBorder="1" applyAlignment="1">
      <alignment horizontal="center" vertical="center" wrapText="1"/>
    </xf>
    <xf numFmtId="0" fontId="5" fillId="58" borderId="0" xfId="2082" applyFont="1" applyFill="1" applyAlignment="1">
      <alignment vertical="center" wrapText="1"/>
    </xf>
    <xf numFmtId="0" fontId="5" fillId="58" borderId="0" xfId="4" applyFont="1" applyFill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5" fillId="59" borderId="18" xfId="2082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3" fontId="5" fillId="0" borderId="0" xfId="4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top"/>
    </xf>
    <xf numFmtId="49" fontId="5" fillId="59" borderId="18" xfId="2082" applyNumberFormat="1" applyFont="1" applyFill="1" applyBorder="1" applyAlignment="1">
      <alignment horizontal="center" vertical="center" wrapText="1"/>
    </xf>
    <xf numFmtId="0" fontId="5" fillId="59" borderId="18" xfId="2082" applyFont="1" applyFill="1" applyBorder="1" applyAlignment="1">
      <alignment horizontal="center" vertical="center" wrapText="1"/>
    </xf>
    <xf numFmtId="3" fontId="1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5" fillId="59" borderId="18" xfId="208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18" xfId="4" applyFont="1" applyFill="1" applyBorder="1" applyAlignment="1">
      <alignment horizontal="center" vertical="center" wrapText="1"/>
    </xf>
    <xf numFmtId="49" fontId="111" fillId="0" borderId="7" xfId="4" applyNumberFormat="1" applyFont="1" applyFill="1" applyBorder="1" applyAlignment="1">
      <alignment horizontal="center" vertical="center" wrapText="1"/>
    </xf>
    <xf numFmtId="0" fontId="111" fillId="0" borderId="18" xfId="4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center" vertical="center" wrapText="1"/>
    </xf>
    <xf numFmtId="202" fontId="5" fillId="0" borderId="18" xfId="1379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horizontal="center" vertical="center" wrapText="1"/>
    </xf>
    <xf numFmtId="4" fontId="5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vertical="center" wrapText="1"/>
    </xf>
    <xf numFmtId="49" fontId="111" fillId="0" borderId="45" xfId="4" applyNumberFormat="1" applyFont="1" applyFill="1" applyBorder="1" applyAlignment="1">
      <alignment horizontal="center" vertical="center"/>
    </xf>
    <xf numFmtId="0" fontId="5" fillId="0" borderId="18" xfId="2084" applyFont="1" applyFill="1" applyBorder="1" applyAlignment="1">
      <alignment horizontal="center" vertical="center" wrapText="1"/>
    </xf>
    <xf numFmtId="172" fontId="5" fillId="0" borderId="18" xfId="4" applyNumberFormat="1" applyFont="1" applyFill="1" applyBorder="1" applyAlignment="1">
      <alignment vertical="center" wrapText="1"/>
    </xf>
    <xf numFmtId="0" fontId="0" fillId="0" borderId="18" xfId="2085" applyFont="1" applyFill="1" applyBorder="1" applyAlignment="1">
      <alignment vertical="center" wrapText="1"/>
    </xf>
    <xf numFmtId="4" fontId="10" fillId="0" borderId="18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center" vertical="center" wrapText="1"/>
    </xf>
    <xf numFmtId="202" fontId="5" fillId="0" borderId="0" xfId="4" applyNumberFormat="1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5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5" fillId="0" borderId="1" xfId="2082" applyFont="1" applyFill="1" applyBorder="1" applyAlignment="1">
      <alignment horizontal="center" vertical="center"/>
    </xf>
    <xf numFmtId="49" fontId="5" fillId="0" borderId="18" xfId="2082" applyNumberFormat="1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/>
    </xf>
    <xf numFmtId="0" fontId="5" fillId="0" borderId="33" xfId="2082" applyFont="1" applyFill="1" applyBorder="1" applyAlignment="1">
      <alignment horizontal="center" vertical="center" wrapText="1"/>
    </xf>
    <xf numFmtId="0" fontId="5" fillId="0" borderId="34" xfId="2082" applyFont="1" applyFill="1" applyBorder="1" applyAlignment="1">
      <alignment horizontal="center" vertical="center" wrapText="1"/>
    </xf>
    <xf numFmtId="0" fontId="5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5" fillId="0" borderId="18" xfId="2082" applyFont="1" applyBorder="1" applyAlignment="1">
      <alignment horizontal="center" vertical="center" wrapText="1"/>
    </xf>
    <xf numFmtId="0" fontId="11" fillId="0" borderId="6" xfId="2082" applyFont="1" applyBorder="1" applyAlignment="1">
      <alignment horizontal="left" vertical="center" wrapText="1"/>
    </xf>
    <xf numFmtId="0" fontId="11" fillId="0" borderId="0" xfId="2082" applyFont="1" applyBorder="1" applyAlignment="1">
      <alignment horizontal="left" vertical="center" wrapText="1"/>
    </xf>
    <xf numFmtId="0" fontId="5" fillId="0" borderId="0" xfId="2082" applyFont="1" applyFill="1" applyAlignment="1">
      <alignment horizontal="center"/>
    </xf>
    <xf numFmtId="0" fontId="9" fillId="0" borderId="0" xfId="2082" applyFont="1" applyBorder="1" applyAlignment="1">
      <alignment horizontal="left" vertical="center" wrapText="1"/>
    </xf>
    <xf numFmtId="0" fontId="9" fillId="0" borderId="0" xfId="2082" applyFont="1" applyBorder="1" applyAlignment="1">
      <alignment horizontal="left" vertical="center"/>
    </xf>
    <xf numFmtId="0" fontId="11" fillId="0" borderId="0" xfId="2082" applyFont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8" xfId="4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/>
    </xf>
    <xf numFmtId="0" fontId="111" fillId="0" borderId="42" xfId="4" applyFont="1" applyFill="1" applyBorder="1" applyAlignment="1">
      <alignment horizontal="center" vertical="center" wrapText="1"/>
    </xf>
    <xf numFmtId="0" fontId="5" fillId="0" borderId="43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0" fillId="0" borderId="3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3" fontId="5" fillId="0" borderId="3" xfId="4" applyNumberFormat="1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49" fontId="9" fillId="0" borderId="0" xfId="4" applyNumberFormat="1" applyFont="1" applyFill="1" applyBorder="1" applyAlignment="1">
      <alignment horizontal="left" vertical="center"/>
    </xf>
    <xf numFmtId="3" fontId="9" fillId="0" borderId="2" xfId="4" applyNumberFormat="1" applyFont="1" applyFill="1" applyBorder="1" applyAlignment="1">
      <alignment horizontal="center" vertical="center" wrapText="1"/>
    </xf>
    <xf numFmtId="201" fontId="0" fillId="0" borderId="3" xfId="4" applyNumberFormat="1" applyFont="1" applyFill="1" applyBorder="1" applyAlignment="1">
      <alignment horizontal="center"/>
    </xf>
    <xf numFmtId="201" fontId="5" fillId="0" borderId="5" xfId="4" applyNumberFormat="1" applyFont="1" applyFill="1" applyBorder="1" applyAlignment="1">
      <alignment horizontal="center"/>
    </xf>
    <xf numFmtId="0" fontId="0" fillId="0" borderId="3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4" fontId="0" fillId="0" borderId="3" xfId="4" applyNumberFormat="1" applyFont="1" applyFill="1" applyBorder="1" applyAlignment="1">
      <alignment horizontal="center"/>
    </xf>
    <xf numFmtId="4" fontId="5" fillId="0" borderId="5" xfId="4" applyNumberFormat="1" applyFont="1" applyFill="1" applyBorder="1" applyAlignment="1">
      <alignment horizontal="center"/>
    </xf>
  </cellXfs>
  <cellStyles count="2086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26 2" xfId="2085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15" xfId="2084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zoomScale="70" zoomScaleNormal="70" zoomScaleSheetLayoutView="70" workbookViewId="0">
      <selection activeCell="A11" sqref="A11:P11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79" t="s">
        <v>66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81" t="s">
        <v>48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82" t="s">
        <v>67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88" t="s">
        <v>68</v>
      </c>
      <c r="B9" s="188"/>
      <c r="C9" s="189" t="s">
        <v>127</v>
      </c>
      <c r="D9" s="190"/>
      <c r="E9" s="190"/>
      <c r="F9" s="190"/>
      <c r="G9" s="190"/>
      <c r="H9" s="190"/>
      <c r="I9" s="191"/>
      <c r="J9" s="133"/>
      <c r="K9" s="133"/>
      <c r="L9" s="133"/>
      <c r="M9" s="133"/>
      <c r="N9" s="133"/>
      <c r="O9" s="133"/>
      <c r="P9" s="133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83" t="s">
        <v>128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85" t="s">
        <v>49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76" t="s">
        <v>4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87" t="s">
        <v>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87" t="s">
        <v>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76" t="s">
        <v>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69" t="s">
        <v>122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</row>
    <row r="17" spans="1:17" ht="15" customHeight="1" x14ac:dyDescent="0.3">
      <c r="A17" s="171" t="s">
        <v>8</v>
      </c>
      <c r="B17" s="165" t="s">
        <v>9</v>
      </c>
      <c r="C17" s="172" t="s">
        <v>10</v>
      </c>
      <c r="D17" s="172"/>
      <c r="E17" s="172"/>
      <c r="F17" s="172"/>
      <c r="G17" s="172"/>
      <c r="H17" s="172"/>
      <c r="I17" s="172"/>
      <c r="J17" s="172" t="s">
        <v>11</v>
      </c>
      <c r="K17" s="172"/>
      <c r="L17" s="172"/>
      <c r="M17" s="172"/>
      <c r="N17" s="172"/>
      <c r="O17" s="172"/>
      <c r="P17" s="172"/>
      <c r="Q17" s="22"/>
    </row>
    <row r="18" spans="1:17" ht="41.25" customHeight="1" x14ac:dyDescent="0.3">
      <c r="A18" s="171"/>
      <c r="B18" s="165"/>
      <c r="C18" s="173" t="s">
        <v>12</v>
      </c>
      <c r="D18" s="174"/>
      <c r="E18" s="174"/>
      <c r="F18" s="174"/>
      <c r="G18" s="174"/>
      <c r="H18" s="174"/>
      <c r="I18" s="175"/>
      <c r="J18" s="173" t="s">
        <v>12</v>
      </c>
      <c r="K18" s="174"/>
      <c r="L18" s="174"/>
      <c r="M18" s="174"/>
      <c r="N18" s="174"/>
      <c r="O18" s="174"/>
      <c r="P18" s="175"/>
      <c r="Q18" s="22"/>
    </row>
    <row r="19" spans="1:17" ht="33.75" customHeight="1" x14ac:dyDescent="0.3">
      <c r="A19" s="171"/>
      <c r="B19" s="165"/>
      <c r="C19" s="165" t="s">
        <v>13</v>
      </c>
      <c r="D19" s="165"/>
      <c r="E19" s="165"/>
      <c r="F19" s="165"/>
      <c r="G19" s="165" t="s">
        <v>14</v>
      </c>
      <c r="H19" s="165"/>
      <c r="I19" s="165"/>
      <c r="J19" s="165" t="s">
        <v>13</v>
      </c>
      <c r="K19" s="165"/>
      <c r="L19" s="165"/>
      <c r="M19" s="165"/>
      <c r="N19" s="165" t="s">
        <v>14</v>
      </c>
      <c r="O19" s="165"/>
      <c r="P19" s="165"/>
    </row>
    <row r="20" spans="1:17" s="26" customFormat="1" ht="62.4" x14ac:dyDescent="0.3">
      <c r="A20" s="171"/>
      <c r="B20" s="165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08">
        <v>1</v>
      </c>
      <c r="B22" s="109" t="s">
        <v>43</v>
      </c>
      <c r="C22" s="110" t="s">
        <v>50</v>
      </c>
      <c r="D22" s="110" t="s">
        <v>23</v>
      </c>
      <c r="E22" s="110" t="s">
        <v>23</v>
      </c>
      <c r="F22" s="110" t="s">
        <v>23</v>
      </c>
      <c r="G22" s="110" t="s">
        <v>23</v>
      </c>
      <c r="H22" s="110" t="s">
        <v>23</v>
      </c>
      <c r="I22" s="110" t="s">
        <v>23</v>
      </c>
      <c r="J22" s="110" t="s">
        <v>23</v>
      </c>
      <c r="K22" s="110" t="s">
        <v>23</v>
      </c>
      <c r="L22" s="110" t="s">
        <v>23</v>
      </c>
      <c r="M22" s="110" t="s">
        <v>23</v>
      </c>
      <c r="N22" s="110" t="s">
        <v>23</v>
      </c>
      <c r="O22" s="110" t="s">
        <v>23</v>
      </c>
      <c r="P22" s="110" t="s">
        <v>23</v>
      </c>
    </row>
    <row r="23" spans="1:17" s="30" customFormat="1" ht="18.75" customHeight="1" x14ac:dyDescent="0.3">
      <c r="A23" s="166"/>
      <c r="B23" s="166"/>
      <c r="C23" s="166"/>
      <c r="D23" s="166"/>
      <c r="E23" s="166"/>
      <c r="F23" s="166"/>
      <c r="G23" s="166"/>
      <c r="H23" s="28"/>
      <c r="I23" s="29"/>
    </row>
    <row r="24" spans="1:17" s="30" customFormat="1" x14ac:dyDescent="0.3">
      <c r="A24" s="166"/>
      <c r="B24" s="166"/>
      <c r="C24" s="166"/>
      <c r="D24" s="166"/>
      <c r="E24" s="166"/>
      <c r="F24" s="166"/>
      <c r="G24" s="166"/>
      <c r="H24" s="28"/>
      <c r="I24" s="29"/>
      <c r="O24" s="31"/>
      <c r="P24" s="32"/>
    </row>
    <row r="25" spans="1:17" s="30" customFormat="1" x14ac:dyDescent="0.3">
      <c r="A25" s="166"/>
      <c r="B25" s="166"/>
      <c r="C25" s="166"/>
      <c r="D25" s="166"/>
      <c r="E25" s="166"/>
      <c r="F25" s="166"/>
      <c r="G25" s="166"/>
      <c r="H25" s="6"/>
      <c r="I25" s="29"/>
      <c r="O25" s="33"/>
      <c r="P25" s="32"/>
    </row>
    <row r="26" spans="1:17" s="30" customFormat="1" ht="18.75" customHeight="1" x14ac:dyDescent="0.3">
      <c r="A26" s="167"/>
      <c r="B26" s="167"/>
      <c r="C26" s="167"/>
      <c r="D26" s="167"/>
      <c r="E26" s="167"/>
      <c r="F26" s="167"/>
      <c r="G26" s="167"/>
      <c r="H26" s="28"/>
      <c r="I26" s="29"/>
      <c r="O26" s="31"/>
      <c r="P26" s="32"/>
    </row>
    <row r="27" spans="1:17" s="30" customFormat="1" x14ac:dyDescent="0.3">
      <c r="A27" s="162"/>
      <c r="B27" s="168"/>
      <c r="C27" s="168"/>
      <c r="D27" s="168"/>
      <c r="E27" s="168"/>
      <c r="F27" s="168"/>
      <c r="G27" s="168"/>
      <c r="H27" s="28"/>
      <c r="I27" s="29"/>
    </row>
    <row r="28" spans="1:17" x14ac:dyDescent="0.3">
      <c r="A28" s="162"/>
      <c r="B28" s="163"/>
      <c r="C28" s="163"/>
      <c r="D28" s="163"/>
      <c r="E28" s="163"/>
      <c r="F28" s="163"/>
      <c r="G28" s="163"/>
    </row>
    <row r="29" spans="1:17" x14ac:dyDescent="0.3">
      <c r="A29" s="164"/>
      <c r="B29" s="164"/>
      <c r="C29" s="164"/>
      <c r="D29" s="164"/>
      <c r="E29" s="164"/>
      <c r="F29" s="164"/>
      <c r="G29" s="164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28:G28"/>
    <mergeCell ref="A29:G29"/>
    <mergeCell ref="N19:P19"/>
    <mergeCell ref="A23:G23"/>
    <mergeCell ref="A24:G24"/>
    <mergeCell ref="A25:G25"/>
    <mergeCell ref="A26:G26"/>
    <mergeCell ref="A27:G27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3" sqref="A13:G13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2"/>
      <c r="B1" s="93"/>
      <c r="C1" s="94"/>
      <c r="D1" s="95"/>
      <c r="E1" s="95"/>
      <c r="F1" s="95"/>
      <c r="G1" s="96"/>
      <c r="H1" s="96"/>
      <c r="I1" s="97"/>
      <c r="J1" s="5"/>
      <c r="K1" s="6"/>
      <c r="L1" s="6"/>
    </row>
    <row r="2" spans="1:16" s="19" customFormat="1" x14ac:dyDescent="0.3">
      <c r="A2" s="169" t="s">
        <v>124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s="19" customFormat="1" x14ac:dyDescent="0.3">
      <c r="A3" s="192" t="s">
        <v>8</v>
      </c>
      <c r="B3" s="193" t="s">
        <v>9</v>
      </c>
      <c r="C3" s="194" t="s">
        <v>10</v>
      </c>
      <c r="D3" s="194"/>
      <c r="E3" s="194"/>
      <c r="F3" s="194"/>
      <c r="G3" s="194"/>
      <c r="H3" s="194"/>
      <c r="I3" s="194"/>
      <c r="J3" s="194" t="s">
        <v>11</v>
      </c>
      <c r="K3" s="194"/>
      <c r="L3" s="194"/>
      <c r="M3" s="194"/>
      <c r="N3" s="194"/>
      <c r="O3" s="194"/>
      <c r="P3" s="194"/>
    </row>
    <row r="4" spans="1:16" s="19" customFormat="1" ht="47.25" customHeight="1" x14ac:dyDescent="0.3">
      <c r="A4" s="192"/>
      <c r="B4" s="193"/>
      <c r="C4" s="193" t="s">
        <v>12</v>
      </c>
      <c r="D4" s="193"/>
      <c r="E4" s="193"/>
      <c r="F4" s="193"/>
      <c r="G4" s="193"/>
      <c r="H4" s="193"/>
      <c r="I4" s="193"/>
      <c r="J4" s="193" t="s">
        <v>12</v>
      </c>
      <c r="K4" s="193"/>
      <c r="L4" s="193"/>
      <c r="M4" s="193"/>
      <c r="N4" s="193"/>
      <c r="O4" s="193"/>
      <c r="P4" s="193"/>
    </row>
    <row r="5" spans="1:16" ht="33.75" customHeight="1" x14ac:dyDescent="0.3">
      <c r="A5" s="192"/>
      <c r="B5" s="193"/>
      <c r="C5" s="193" t="s">
        <v>13</v>
      </c>
      <c r="D5" s="193"/>
      <c r="E5" s="193"/>
      <c r="F5" s="193"/>
      <c r="G5" s="193" t="s">
        <v>14</v>
      </c>
      <c r="H5" s="195"/>
      <c r="I5" s="195"/>
      <c r="J5" s="193" t="s">
        <v>13</v>
      </c>
      <c r="K5" s="193"/>
      <c r="L5" s="193"/>
      <c r="M5" s="193"/>
      <c r="N5" s="193" t="s">
        <v>14</v>
      </c>
      <c r="O5" s="195"/>
      <c r="P5" s="195"/>
    </row>
    <row r="6" spans="1:16" s="26" customFormat="1" ht="62.4" x14ac:dyDescent="0.3">
      <c r="A6" s="192"/>
      <c r="B6" s="193"/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19</v>
      </c>
      <c r="H6" s="98" t="s">
        <v>20</v>
      </c>
      <c r="I6" s="99" t="s">
        <v>21</v>
      </c>
      <c r="J6" s="98" t="s">
        <v>15</v>
      </c>
      <c r="K6" s="98" t="s">
        <v>16</v>
      </c>
      <c r="L6" s="98" t="s">
        <v>17</v>
      </c>
      <c r="M6" s="98" t="s">
        <v>18</v>
      </c>
      <c r="N6" s="98" t="s">
        <v>19</v>
      </c>
      <c r="O6" s="98" t="s">
        <v>22</v>
      </c>
      <c r="P6" s="99" t="s">
        <v>21</v>
      </c>
    </row>
    <row r="7" spans="1:16" s="25" customFormat="1" x14ac:dyDescent="0.3">
      <c r="A7" s="100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  <c r="J7" s="98">
        <v>10</v>
      </c>
      <c r="K7" s="99">
        <v>11</v>
      </c>
      <c r="L7" s="98">
        <v>12</v>
      </c>
      <c r="M7" s="99">
        <v>13</v>
      </c>
      <c r="N7" s="98">
        <v>14</v>
      </c>
      <c r="O7" s="99">
        <v>15</v>
      </c>
      <c r="P7" s="98">
        <v>16</v>
      </c>
    </row>
    <row r="8" spans="1:16" s="88" customFormat="1" ht="54.75" customHeight="1" x14ac:dyDescent="0.3">
      <c r="A8" s="101" t="s">
        <v>23</v>
      </c>
      <c r="B8" s="102" t="s">
        <v>23</v>
      </c>
      <c r="C8" s="102" t="s">
        <v>23</v>
      </c>
      <c r="D8" s="102" t="s">
        <v>23</v>
      </c>
      <c r="E8" s="102" t="s">
        <v>23</v>
      </c>
      <c r="F8" s="102" t="s">
        <v>23</v>
      </c>
      <c r="G8" s="102" t="s">
        <v>23</v>
      </c>
      <c r="H8" s="102" t="s">
        <v>23</v>
      </c>
      <c r="I8" s="103" t="s">
        <v>23</v>
      </c>
      <c r="J8" s="102" t="s">
        <v>23</v>
      </c>
      <c r="K8" s="102" t="s">
        <v>23</v>
      </c>
      <c r="L8" s="102" t="s">
        <v>23</v>
      </c>
      <c r="M8" s="102" t="s">
        <v>23</v>
      </c>
      <c r="N8" s="102" t="s">
        <v>23</v>
      </c>
      <c r="O8" s="102" t="s">
        <v>23</v>
      </c>
      <c r="P8" s="103" t="s">
        <v>23</v>
      </c>
    </row>
    <row r="9" spans="1:16" s="19" customFormat="1" x14ac:dyDescent="0.3">
      <c r="A9" s="104"/>
      <c r="B9" s="105"/>
      <c r="C9" s="95"/>
      <c r="D9" s="95"/>
      <c r="E9" s="95"/>
      <c r="F9" s="95"/>
      <c r="G9" s="95"/>
      <c r="H9" s="106"/>
      <c r="I9" s="32"/>
      <c r="J9" s="5"/>
      <c r="K9" s="6"/>
      <c r="L9" s="6"/>
    </row>
    <row r="10" spans="1:16" s="30" customFormat="1" ht="18.75" customHeight="1" x14ac:dyDescent="0.3">
      <c r="A10" s="198"/>
      <c r="B10" s="198"/>
      <c r="C10" s="198"/>
      <c r="D10" s="198"/>
      <c r="E10" s="198"/>
      <c r="F10" s="198"/>
      <c r="G10" s="198"/>
      <c r="H10" s="28"/>
      <c r="I10" s="29"/>
    </row>
    <row r="11" spans="1:16" s="30" customFormat="1" ht="41.25" customHeight="1" x14ac:dyDescent="0.3">
      <c r="A11" s="198"/>
      <c r="B11" s="198"/>
      <c r="C11" s="198"/>
      <c r="D11" s="198"/>
      <c r="E11" s="198"/>
      <c r="F11" s="198"/>
      <c r="G11" s="198"/>
      <c r="H11" s="28"/>
      <c r="I11" s="29"/>
    </row>
    <row r="12" spans="1:16" s="30" customFormat="1" ht="38.25" customHeight="1" x14ac:dyDescent="0.3">
      <c r="A12" s="198"/>
      <c r="B12" s="198"/>
      <c r="C12" s="198"/>
      <c r="D12" s="198"/>
      <c r="E12" s="198"/>
      <c r="F12" s="198"/>
      <c r="G12" s="198"/>
      <c r="H12" s="107"/>
      <c r="I12" s="29"/>
    </row>
    <row r="13" spans="1:16" s="30" customFormat="1" ht="18.75" customHeight="1" x14ac:dyDescent="0.3">
      <c r="A13" s="199"/>
      <c r="B13" s="199"/>
      <c r="C13" s="199"/>
      <c r="D13" s="199"/>
      <c r="E13" s="199"/>
      <c r="F13" s="199"/>
      <c r="G13" s="199"/>
      <c r="H13" s="28"/>
      <c r="I13" s="29"/>
    </row>
    <row r="14" spans="1:16" s="30" customFormat="1" ht="217.5" customHeight="1" x14ac:dyDescent="0.3">
      <c r="A14" s="196"/>
      <c r="B14" s="200"/>
      <c r="C14" s="200"/>
      <c r="D14" s="200"/>
      <c r="E14" s="200"/>
      <c r="F14" s="200"/>
      <c r="G14" s="200"/>
      <c r="H14" s="28"/>
      <c r="I14" s="29"/>
    </row>
    <row r="15" spans="1:16" ht="53.25" customHeight="1" x14ac:dyDescent="0.3">
      <c r="A15" s="196"/>
      <c r="B15" s="197"/>
      <c r="C15" s="197"/>
      <c r="D15" s="197"/>
      <c r="E15" s="197"/>
      <c r="F15" s="197"/>
      <c r="G15" s="197"/>
    </row>
    <row r="16" spans="1:16" x14ac:dyDescent="0.3">
      <c r="A16" s="164"/>
      <c r="B16" s="164"/>
      <c r="C16" s="164"/>
      <c r="D16" s="164"/>
      <c r="E16" s="164"/>
      <c r="F16" s="164"/>
      <c r="G16" s="164"/>
    </row>
    <row r="17" spans="2:2" x14ac:dyDescent="0.3">
      <c r="B17" s="107"/>
    </row>
    <row r="21" spans="2:2" x14ac:dyDescent="0.3">
      <c r="B21" s="107"/>
    </row>
  </sheetData>
  <mergeCells count="18">
    <mergeCell ref="A15:G15"/>
    <mergeCell ref="A16:G16"/>
    <mergeCell ref="N5:P5"/>
    <mergeCell ref="A10:G10"/>
    <mergeCell ref="A11:G11"/>
    <mergeCell ref="A12:G12"/>
    <mergeCell ref="A13:G13"/>
    <mergeCell ref="A14:G14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topLeftCell="A2" zoomScale="80" zoomScaleNormal="80" zoomScaleSheetLayoutView="70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H9" sqref="H9"/>
    </sheetView>
  </sheetViews>
  <sheetFormatPr defaultColWidth="9" defaultRowHeight="15.6" x14ac:dyDescent="0.3"/>
  <cols>
    <col min="1" max="1" width="11" style="85" customWidth="1"/>
    <col min="2" max="2" width="26.3984375" style="87" customWidth="1"/>
    <col min="3" max="3" width="14" style="86" customWidth="1"/>
    <col min="4" max="4" width="23.5" style="87" customWidth="1"/>
    <col min="5" max="5" width="13.59765625" style="86" customWidth="1"/>
    <col min="6" max="6" width="10.8984375" style="86" customWidth="1"/>
    <col min="7" max="7" width="13.8984375" style="83" customWidth="1"/>
    <col min="8" max="8" width="16.69921875" style="83" customWidth="1"/>
    <col min="9" max="9" width="15.09765625" style="84" customWidth="1"/>
    <col min="10" max="10" width="14" style="68" customWidth="1"/>
    <col min="11" max="11" width="23.59765625" style="68" customWidth="1"/>
    <col min="12" max="12" width="13.5" style="68" customWidth="1"/>
    <col min="13" max="13" width="10.8984375" style="68" customWidth="1"/>
    <col min="14" max="14" width="13.8984375" style="68" customWidth="1"/>
    <col min="15" max="15" width="16.69921875" style="68" customWidth="1"/>
    <col min="16" max="16" width="15.09765625" style="68" customWidth="1"/>
    <col min="17" max="16384" width="9" style="68"/>
  </cols>
  <sheetData>
    <row r="1" spans="1:16" x14ac:dyDescent="0.3">
      <c r="G1" s="90"/>
      <c r="H1" s="90"/>
    </row>
    <row r="2" spans="1:16" ht="15.75" customHeight="1" x14ac:dyDescent="0.3">
      <c r="A2" s="201" t="s">
        <v>125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5.75" customHeight="1" x14ac:dyDescent="0.3">
      <c r="A3" s="203" t="s">
        <v>8</v>
      </c>
      <c r="B3" s="204" t="s">
        <v>9</v>
      </c>
      <c r="C3" s="205" t="s">
        <v>10</v>
      </c>
      <c r="D3" s="205"/>
      <c r="E3" s="205"/>
      <c r="F3" s="205"/>
      <c r="G3" s="205"/>
      <c r="H3" s="205"/>
      <c r="I3" s="205"/>
      <c r="J3" s="205" t="s">
        <v>11</v>
      </c>
      <c r="K3" s="205"/>
      <c r="L3" s="205"/>
      <c r="M3" s="205"/>
      <c r="N3" s="205"/>
      <c r="O3" s="205"/>
      <c r="P3" s="205"/>
    </row>
    <row r="4" spans="1:16" ht="45" customHeight="1" x14ac:dyDescent="0.3">
      <c r="A4" s="203"/>
      <c r="B4" s="204"/>
      <c r="C4" s="206" t="s">
        <v>12</v>
      </c>
      <c r="D4" s="207"/>
      <c r="E4" s="207"/>
      <c r="F4" s="207"/>
      <c r="G4" s="207"/>
      <c r="H4" s="207"/>
      <c r="I4" s="208"/>
      <c r="J4" s="209" t="s">
        <v>63</v>
      </c>
      <c r="K4" s="207"/>
      <c r="L4" s="207"/>
      <c r="M4" s="207"/>
      <c r="N4" s="207"/>
      <c r="O4" s="207"/>
      <c r="P4" s="208"/>
    </row>
    <row r="5" spans="1:16" ht="33.75" customHeight="1" x14ac:dyDescent="0.3">
      <c r="A5" s="203"/>
      <c r="B5" s="204"/>
      <c r="C5" s="204" t="s">
        <v>13</v>
      </c>
      <c r="D5" s="204"/>
      <c r="E5" s="204"/>
      <c r="F5" s="204"/>
      <c r="G5" s="204" t="s">
        <v>14</v>
      </c>
      <c r="H5" s="210"/>
      <c r="I5" s="210"/>
      <c r="J5" s="204" t="s">
        <v>13</v>
      </c>
      <c r="K5" s="204"/>
      <c r="L5" s="204"/>
      <c r="M5" s="204"/>
      <c r="N5" s="204" t="s">
        <v>14</v>
      </c>
      <c r="O5" s="210"/>
      <c r="P5" s="210"/>
    </row>
    <row r="6" spans="1:16" s="71" customFormat="1" ht="62.4" x14ac:dyDescent="0.3">
      <c r="A6" s="203"/>
      <c r="B6" s="204"/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20</v>
      </c>
      <c r="I6" s="70" t="s">
        <v>21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22</v>
      </c>
      <c r="P6" s="70" t="s">
        <v>21</v>
      </c>
    </row>
    <row r="7" spans="1:16" s="73" customFormat="1" x14ac:dyDescent="0.3">
      <c r="A7" s="72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70">
        <v>9</v>
      </c>
      <c r="J7" s="91">
        <v>10</v>
      </c>
      <c r="K7" s="70">
        <v>11</v>
      </c>
      <c r="L7" s="91">
        <v>12</v>
      </c>
      <c r="M7" s="70">
        <v>13</v>
      </c>
      <c r="N7" s="91">
        <v>14</v>
      </c>
      <c r="O7" s="70">
        <v>15</v>
      </c>
      <c r="P7" s="91">
        <v>16</v>
      </c>
    </row>
    <row r="8" spans="1:16" s="117" customFormat="1" ht="38.25" customHeight="1" x14ac:dyDescent="0.3">
      <c r="A8" s="134">
        <v>1</v>
      </c>
      <c r="B8" s="127" t="s">
        <v>75</v>
      </c>
      <c r="C8" s="135">
        <v>10</v>
      </c>
      <c r="D8" s="135" t="s">
        <v>23</v>
      </c>
      <c r="E8" s="135">
        <v>1</v>
      </c>
      <c r="F8" s="137" t="s">
        <v>126</v>
      </c>
      <c r="G8" s="137" t="s">
        <v>129</v>
      </c>
      <c r="H8" s="135">
        <v>1076.25</v>
      </c>
      <c r="I8" s="121">
        <f>E8*H8</f>
        <v>1076.25</v>
      </c>
      <c r="J8" s="135" t="s">
        <v>23</v>
      </c>
      <c r="K8" s="135" t="s">
        <v>23</v>
      </c>
      <c r="L8" s="135" t="s">
        <v>23</v>
      </c>
      <c r="M8" s="135" t="s">
        <v>23</v>
      </c>
      <c r="N8" s="135" t="s">
        <v>23</v>
      </c>
      <c r="O8" s="135" t="s">
        <v>23</v>
      </c>
      <c r="P8" s="135" t="s">
        <v>23</v>
      </c>
    </row>
    <row r="9" spans="1:16" s="87" customFormat="1" ht="33" customHeight="1" x14ac:dyDescent="0.3">
      <c r="A9" s="134">
        <v>2</v>
      </c>
      <c r="B9" s="127" t="s">
        <v>56</v>
      </c>
      <c r="C9" s="135" t="s">
        <v>23</v>
      </c>
      <c r="D9" s="135" t="s">
        <v>23</v>
      </c>
      <c r="E9" s="135" t="s">
        <v>23</v>
      </c>
      <c r="F9" s="135" t="s">
        <v>23</v>
      </c>
      <c r="G9" s="135" t="s">
        <v>23</v>
      </c>
      <c r="H9" s="135" t="s">
        <v>23</v>
      </c>
      <c r="I9" s="135" t="s">
        <v>23</v>
      </c>
      <c r="J9" s="135" t="s">
        <v>23</v>
      </c>
      <c r="K9" s="135" t="s">
        <v>23</v>
      </c>
      <c r="L9" s="135" t="s">
        <v>23</v>
      </c>
      <c r="M9" s="135" t="s">
        <v>23</v>
      </c>
      <c r="N9" s="135" t="s">
        <v>23</v>
      </c>
      <c r="O9" s="135" t="s">
        <v>23</v>
      </c>
      <c r="P9" s="135" t="s">
        <v>23</v>
      </c>
    </row>
    <row r="10" spans="1:16" s="87" customFormat="1" ht="33.75" customHeight="1" x14ac:dyDescent="0.3">
      <c r="A10" s="126" t="s">
        <v>47</v>
      </c>
      <c r="B10" s="127" t="s">
        <v>76</v>
      </c>
      <c r="C10" s="135" t="s">
        <v>23</v>
      </c>
      <c r="D10" s="135" t="s">
        <v>23</v>
      </c>
      <c r="E10" s="135" t="s">
        <v>23</v>
      </c>
      <c r="F10" s="135" t="s">
        <v>23</v>
      </c>
      <c r="G10" s="135" t="s">
        <v>23</v>
      </c>
      <c r="H10" s="135" t="s">
        <v>23</v>
      </c>
      <c r="I10" s="135" t="s">
        <v>23</v>
      </c>
      <c r="J10" s="137" t="s">
        <v>23</v>
      </c>
      <c r="K10" s="135" t="s">
        <v>23</v>
      </c>
      <c r="L10" s="135" t="s">
        <v>23</v>
      </c>
      <c r="M10" s="135" t="s">
        <v>23</v>
      </c>
      <c r="N10" s="135" t="s">
        <v>23</v>
      </c>
      <c r="O10" s="135" t="s">
        <v>23</v>
      </c>
      <c r="P10" s="135" t="s">
        <v>23</v>
      </c>
    </row>
    <row r="11" spans="1:16" s="87" customFormat="1" ht="50.25" customHeight="1" x14ac:dyDescent="0.3">
      <c r="A11" s="126" t="s">
        <v>29</v>
      </c>
      <c r="B11" s="127" t="s">
        <v>62</v>
      </c>
      <c r="C11" s="135" t="s">
        <v>23</v>
      </c>
      <c r="D11" s="135" t="s">
        <v>23</v>
      </c>
      <c r="E11" s="135" t="s">
        <v>23</v>
      </c>
      <c r="F11" s="135" t="s">
        <v>23</v>
      </c>
      <c r="G11" s="135" t="s">
        <v>23</v>
      </c>
      <c r="H11" s="135" t="s">
        <v>23</v>
      </c>
      <c r="I11" s="135" t="s">
        <v>23</v>
      </c>
      <c r="J11" s="135" t="s">
        <v>23</v>
      </c>
      <c r="K11" s="135" t="s">
        <v>23</v>
      </c>
      <c r="L11" s="135" t="s">
        <v>23</v>
      </c>
      <c r="M11" s="135" t="s">
        <v>23</v>
      </c>
      <c r="N11" s="135" t="s">
        <v>23</v>
      </c>
      <c r="O11" s="135" t="s">
        <v>23</v>
      </c>
      <c r="P11" s="128" t="s">
        <v>23</v>
      </c>
    </row>
    <row r="12" spans="1:16" s="87" customFormat="1" ht="68.25" customHeight="1" x14ac:dyDescent="0.3">
      <c r="A12" s="126" t="s">
        <v>31</v>
      </c>
      <c r="B12" s="138" t="s">
        <v>77</v>
      </c>
      <c r="C12" s="135" t="s">
        <v>23</v>
      </c>
      <c r="D12" s="135" t="s">
        <v>23</v>
      </c>
      <c r="E12" s="135" t="s">
        <v>23</v>
      </c>
      <c r="F12" s="135" t="s">
        <v>23</v>
      </c>
      <c r="G12" s="135" t="s">
        <v>23</v>
      </c>
      <c r="H12" s="135" t="s">
        <v>23</v>
      </c>
      <c r="I12" s="135" t="s">
        <v>23</v>
      </c>
      <c r="J12" s="135" t="s">
        <v>23</v>
      </c>
      <c r="K12" s="135" t="s">
        <v>23</v>
      </c>
      <c r="L12" s="135" t="s">
        <v>23</v>
      </c>
      <c r="M12" s="135" t="s">
        <v>23</v>
      </c>
      <c r="N12" s="135" t="s">
        <v>23</v>
      </c>
      <c r="O12" s="135" t="s">
        <v>23</v>
      </c>
      <c r="P12" s="128" t="s">
        <v>23</v>
      </c>
    </row>
    <row r="13" spans="1:16" s="122" customFormat="1" ht="55.5" customHeight="1" x14ac:dyDescent="0.3">
      <c r="A13" s="134"/>
      <c r="B13" s="127" t="s">
        <v>51</v>
      </c>
      <c r="C13" s="135" t="s">
        <v>23</v>
      </c>
      <c r="D13" s="135" t="s">
        <v>23</v>
      </c>
      <c r="E13" s="135" t="s">
        <v>23</v>
      </c>
      <c r="F13" s="135" t="s">
        <v>23</v>
      </c>
      <c r="G13" s="135" t="s">
        <v>23</v>
      </c>
      <c r="H13" s="135" t="s">
        <v>23</v>
      </c>
      <c r="I13" s="139">
        <f>I8</f>
        <v>1076.25</v>
      </c>
      <c r="J13" s="135" t="s">
        <v>23</v>
      </c>
      <c r="K13" s="135" t="s">
        <v>23</v>
      </c>
      <c r="L13" s="135" t="s">
        <v>23</v>
      </c>
      <c r="M13" s="135" t="s">
        <v>23</v>
      </c>
      <c r="N13" s="135" t="s">
        <v>23</v>
      </c>
      <c r="O13" s="135" t="s">
        <v>23</v>
      </c>
      <c r="P13" s="136" t="s">
        <v>23</v>
      </c>
    </row>
    <row r="14" spans="1:16" ht="15.75" customHeight="1" x14ac:dyDescent="0.3">
      <c r="A14" s="74"/>
      <c r="B14" s="75"/>
      <c r="C14" s="76"/>
      <c r="D14" s="77"/>
      <c r="E14" s="77"/>
      <c r="F14" s="77"/>
      <c r="G14" s="78"/>
      <c r="H14" s="78"/>
      <c r="I14" s="79"/>
      <c r="J14" s="80"/>
      <c r="K14" s="80"/>
    </row>
    <row r="15" spans="1:16" s="81" customFormat="1" ht="18.75" customHeight="1" x14ac:dyDescent="0.3">
      <c r="A15" s="214"/>
      <c r="B15" s="214"/>
      <c r="C15" s="214"/>
      <c r="D15" s="214"/>
      <c r="E15" s="214"/>
      <c r="F15" s="214"/>
      <c r="G15" s="214"/>
      <c r="H15" s="78"/>
      <c r="I15" s="79"/>
    </row>
    <row r="16" spans="1:16" s="81" customFormat="1" ht="41.25" customHeight="1" x14ac:dyDescent="0.3">
      <c r="A16" s="214"/>
      <c r="B16" s="214"/>
      <c r="C16" s="214"/>
      <c r="D16" s="214"/>
      <c r="E16" s="214"/>
      <c r="F16" s="214"/>
      <c r="G16" s="214"/>
      <c r="H16" s="78"/>
      <c r="I16" s="79"/>
    </row>
    <row r="17" spans="1:9" s="81" customFormat="1" ht="38.25" customHeight="1" x14ac:dyDescent="0.3">
      <c r="A17" s="214"/>
      <c r="B17" s="214"/>
      <c r="C17" s="214"/>
      <c r="D17" s="214"/>
      <c r="E17" s="214"/>
      <c r="F17" s="214"/>
      <c r="G17" s="214"/>
      <c r="H17" s="82"/>
      <c r="I17" s="79"/>
    </row>
    <row r="18" spans="1:9" s="81" customFormat="1" ht="18.75" customHeight="1" x14ac:dyDescent="0.3">
      <c r="A18" s="215"/>
      <c r="B18" s="215"/>
      <c r="C18" s="215"/>
      <c r="D18" s="215"/>
      <c r="E18" s="215"/>
      <c r="F18" s="215"/>
      <c r="G18" s="215"/>
      <c r="H18" s="78"/>
      <c r="I18" s="79"/>
    </row>
    <row r="19" spans="1:9" s="81" customFormat="1" ht="217.5" customHeight="1" x14ac:dyDescent="0.3">
      <c r="A19" s="211"/>
      <c r="B19" s="216"/>
      <c r="C19" s="216"/>
      <c r="D19" s="216"/>
      <c r="E19" s="216"/>
      <c r="F19" s="216"/>
      <c r="G19" s="216"/>
      <c r="H19" s="78"/>
      <c r="I19" s="79"/>
    </row>
    <row r="20" spans="1:9" ht="53.25" customHeight="1" x14ac:dyDescent="0.3">
      <c r="A20" s="211"/>
      <c r="B20" s="212"/>
      <c r="C20" s="212"/>
      <c r="D20" s="212"/>
      <c r="E20" s="212"/>
      <c r="F20" s="212"/>
      <c r="G20" s="212"/>
    </row>
    <row r="21" spans="1:9" x14ac:dyDescent="0.3">
      <c r="A21" s="213"/>
      <c r="B21" s="213"/>
      <c r="C21" s="213"/>
      <c r="D21" s="213"/>
      <c r="E21" s="213"/>
      <c r="F21" s="213"/>
      <c r="G21" s="213"/>
    </row>
    <row r="22" spans="1:9" x14ac:dyDescent="0.3">
      <c r="B22" s="82"/>
    </row>
    <row r="26" spans="1:9" x14ac:dyDescent="0.3">
      <c r="B26" s="82"/>
    </row>
  </sheetData>
  <mergeCells count="18">
    <mergeCell ref="A20:G20"/>
    <mergeCell ref="A21:G21"/>
    <mergeCell ref="N5:P5"/>
    <mergeCell ref="A15:G15"/>
    <mergeCell ref="A16:G16"/>
    <mergeCell ref="A17:G17"/>
    <mergeCell ref="A18:G18"/>
    <mergeCell ref="A19:G19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A10" sqref="A10:G10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69" t="s">
        <v>123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5.75" customHeight="1" x14ac:dyDescent="0.3">
      <c r="A2" s="192" t="s">
        <v>8</v>
      </c>
      <c r="B2" s="193" t="s">
        <v>9</v>
      </c>
      <c r="C2" s="194" t="s">
        <v>10</v>
      </c>
      <c r="D2" s="194"/>
      <c r="E2" s="194"/>
      <c r="F2" s="194"/>
      <c r="G2" s="194"/>
      <c r="H2" s="194"/>
      <c r="I2" s="194"/>
      <c r="J2" s="194" t="s">
        <v>11</v>
      </c>
      <c r="K2" s="194"/>
      <c r="L2" s="194"/>
      <c r="M2" s="194"/>
      <c r="N2" s="194"/>
      <c r="O2" s="194"/>
      <c r="P2" s="194"/>
    </row>
    <row r="3" spans="1:16" ht="41.25" customHeight="1" x14ac:dyDescent="0.3">
      <c r="A3" s="192"/>
      <c r="B3" s="193"/>
      <c r="C3" s="217" t="s">
        <v>12</v>
      </c>
      <c r="D3" s="218"/>
      <c r="E3" s="218"/>
      <c r="F3" s="218"/>
      <c r="G3" s="218"/>
      <c r="H3" s="218"/>
      <c r="I3" s="219"/>
      <c r="J3" s="217" t="s">
        <v>12</v>
      </c>
      <c r="K3" s="218"/>
      <c r="L3" s="218"/>
      <c r="M3" s="218"/>
      <c r="N3" s="218"/>
      <c r="O3" s="218"/>
      <c r="P3" s="219"/>
    </row>
    <row r="4" spans="1:16" ht="33.75" customHeight="1" x14ac:dyDescent="0.3">
      <c r="A4" s="192"/>
      <c r="B4" s="193"/>
      <c r="C4" s="193" t="s">
        <v>13</v>
      </c>
      <c r="D4" s="193"/>
      <c r="E4" s="193"/>
      <c r="F4" s="193"/>
      <c r="G4" s="193" t="s">
        <v>14</v>
      </c>
      <c r="H4" s="195"/>
      <c r="I4" s="195"/>
      <c r="J4" s="193" t="s">
        <v>13</v>
      </c>
      <c r="K4" s="193"/>
      <c r="L4" s="193"/>
      <c r="M4" s="193"/>
      <c r="N4" s="193" t="s">
        <v>14</v>
      </c>
      <c r="O4" s="195"/>
      <c r="P4" s="195"/>
    </row>
    <row r="5" spans="1:16" s="26" customFormat="1" ht="62.4" x14ac:dyDescent="0.3">
      <c r="A5" s="192"/>
      <c r="B5" s="193"/>
      <c r="C5" s="98" t="s">
        <v>15</v>
      </c>
      <c r="D5" s="98" t="s">
        <v>16</v>
      </c>
      <c r="E5" s="98" t="s">
        <v>17</v>
      </c>
      <c r="F5" s="98" t="s">
        <v>18</v>
      </c>
      <c r="G5" s="98" t="s">
        <v>19</v>
      </c>
      <c r="H5" s="98" t="s">
        <v>20</v>
      </c>
      <c r="I5" s="99" t="s">
        <v>21</v>
      </c>
      <c r="J5" s="98" t="s">
        <v>15</v>
      </c>
      <c r="K5" s="98" t="s">
        <v>16</v>
      </c>
      <c r="L5" s="98" t="s">
        <v>17</v>
      </c>
      <c r="M5" s="98" t="s">
        <v>18</v>
      </c>
      <c r="N5" s="98" t="s">
        <v>19</v>
      </c>
      <c r="O5" s="98" t="s">
        <v>22</v>
      </c>
      <c r="P5" s="99" t="s">
        <v>21</v>
      </c>
    </row>
    <row r="6" spans="1:16" s="25" customFormat="1" x14ac:dyDescent="0.3">
      <c r="A6" s="111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98">
        <v>10</v>
      </c>
      <c r="K6" s="99">
        <v>11</v>
      </c>
      <c r="L6" s="98">
        <v>12</v>
      </c>
      <c r="M6" s="99">
        <v>13</v>
      </c>
      <c r="N6" s="98">
        <v>14</v>
      </c>
      <c r="O6" s="99">
        <v>15</v>
      </c>
      <c r="P6" s="98">
        <v>16</v>
      </c>
    </row>
    <row r="7" spans="1:16" s="19" customFormat="1" ht="51" customHeight="1" x14ac:dyDescent="0.3">
      <c r="A7" s="102" t="s">
        <v>23</v>
      </c>
      <c r="B7" s="102" t="s">
        <v>23</v>
      </c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/>
      <c r="J7" s="102" t="s">
        <v>23</v>
      </c>
      <c r="K7" s="102" t="s">
        <v>23</v>
      </c>
      <c r="L7" s="102" t="s">
        <v>23</v>
      </c>
      <c r="M7" s="102" t="s">
        <v>23</v>
      </c>
      <c r="N7" s="102" t="s">
        <v>23</v>
      </c>
      <c r="O7" s="102" t="s">
        <v>23</v>
      </c>
      <c r="P7" s="102"/>
    </row>
    <row r="8" spans="1:16" ht="15.75" customHeight="1" x14ac:dyDescent="0.3">
      <c r="A8" s="112"/>
      <c r="B8" s="113"/>
      <c r="C8" s="114"/>
      <c r="D8" s="115"/>
      <c r="E8" s="115"/>
      <c r="F8" s="115"/>
      <c r="G8" s="28"/>
      <c r="H8" s="28"/>
      <c r="I8" s="29"/>
      <c r="J8" s="116"/>
      <c r="K8" s="116"/>
    </row>
    <row r="9" spans="1:16" s="30" customFormat="1" ht="18.75" customHeight="1" x14ac:dyDescent="0.3">
      <c r="A9" s="198"/>
      <c r="B9" s="198"/>
      <c r="C9" s="198"/>
      <c r="D9" s="198"/>
      <c r="E9" s="198"/>
      <c r="F9" s="198"/>
      <c r="G9" s="198"/>
      <c r="H9" s="28"/>
      <c r="I9" s="29"/>
    </row>
    <row r="10" spans="1:16" s="30" customFormat="1" ht="41.25" customHeight="1" x14ac:dyDescent="0.3">
      <c r="A10" s="198"/>
      <c r="B10" s="198"/>
      <c r="C10" s="198"/>
      <c r="D10" s="198"/>
      <c r="E10" s="198"/>
      <c r="F10" s="198"/>
      <c r="G10" s="198"/>
      <c r="H10" s="28"/>
      <c r="I10" s="29"/>
    </row>
    <row r="11" spans="1:16" s="30" customFormat="1" ht="38.25" customHeight="1" x14ac:dyDescent="0.3">
      <c r="A11" s="198"/>
      <c r="B11" s="198"/>
      <c r="C11" s="198"/>
      <c r="D11" s="198"/>
      <c r="E11" s="198"/>
      <c r="F11" s="198"/>
      <c r="G11" s="198"/>
      <c r="H11" s="107"/>
      <c r="I11" s="29"/>
    </row>
    <row r="12" spans="1:16" s="30" customFormat="1" ht="18.75" customHeight="1" x14ac:dyDescent="0.3">
      <c r="A12" s="199"/>
      <c r="B12" s="199"/>
      <c r="C12" s="199"/>
      <c r="D12" s="199"/>
      <c r="E12" s="199"/>
      <c r="F12" s="199"/>
      <c r="G12" s="199"/>
      <c r="H12" s="28"/>
      <c r="I12" s="29"/>
    </row>
    <row r="13" spans="1:16" s="30" customFormat="1" ht="42" customHeight="1" x14ac:dyDescent="0.3">
      <c r="A13" s="196"/>
      <c r="B13" s="200"/>
      <c r="C13" s="200"/>
      <c r="D13" s="200"/>
      <c r="E13" s="200"/>
      <c r="F13" s="200"/>
      <c r="G13" s="200"/>
      <c r="H13" s="28"/>
      <c r="I13" s="29"/>
    </row>
    <row r="14" spans="1:16" ht="53.25" customHeight="1" x14ac:dyDescent="0.3">
      <c r="A14" s="196"/>
      <c r="B14" s="197"/>
      <c r="C14" s="197"/>
      <c r="D14" s="197"/>
      <c r="E14" s="197"/>
      <c r="F14" s="197"/>
      <c r="G14" s="197"/>
    </row>
    <row r="15" spans="1:16" x14ac:dyDescent="0.3">
      <c r="A15" s="164"/>
      <c r="B15" s="164"/>
      <c r="C15" s="164"/>
      <c r="D15" s="164"/>
      <c r="E15" s="164"/>
      <c r="F15" s="164"/>
      <c r="G15" s="164"/>
    </row>
    <row r="16" spans="1:16" x14ac:dyDescent="0.3">
      <c r="B16" s="107"/>
    </row>
    <row r="20" spans="1:16" s="3" customFormat="1" x14ac:dyDescent="0.3">
      <c r="A20" s="1"/>
      <c r="B20" s="107"/>
      <c r="D20" s="2"/>
      <c r="G20" s="89"/>
      <c r="H20" s="89"/>
      <c r="I20" s="5"/>
      <c r="J20" s="6"/>
      <c r="K20" s="6"/>
      <c r="L20" s="6"/>
      <c r="M20" s="6"/>
      <c r="N20" s="6"/>
      <c r="O20" s="6"/>
      <c r="P20" s="6"/>
    </row>
  </sheetData>
  <mergeCells count="18">
    <mergeCell ref="A14:G14"/>
    <mergeCell ref="A15:G15"/>
    <mergeCell ref="N4:P4"/>
    <mergeCell ref="A9:G9"/>
    <mergeCell ref="A10:G10"/>
    <mergeCell ref="A11:G11"/>
    <mergeCell ref="A12:G12"/>
    <mergeCell ref="A13:G13"/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40"/>
  <sheetViews>
    <sheetView zoomScale="60" zoomScaleNormal="60" zoomScaleSheetLayoutView="70" workbookViewId="0">
      <selection activeCell="E28" sqref="E28"/>
    </sheetView>
  </sheetViews>
  <sheetFormatPr defaultColWidth="9" defaultRowHeight="15.6" x14ac:dyDescent="0.3"/>
  <cols>
    <col min="1" max="1" width="5.3984375" style="46" customWidth="1"/>
    <col min="2" max="2" width="29.3984375" style="47" customWidth="1"/>
    <col min="3" max="3" width="14" style="48" customWidth="1"/>
    <col min="4" max="4" width="23.5" style="47" customWidth="1"/>
    <col min="5" max="5" width="13.59765625" style="48" customWidth="1"/>
    <col min="6" max="6" width="10.8984375" style="48" customWidth="1"/>
    <col min="7" max="7" width="13.8984375" style="140" customWidth="1"/>
    <col min="8" max="8" width="16.69921875" style="140" customWidth="1"/>
    <col min="9" max="9" width="15.09765625" style="50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8" ht="15.75" customHeight="1" x14ac:dyDescent="0.3">
      <c r="A1" s="35"/>
      <c r="B1" s="36"/>
      <c r="C1" s="37"/>
      <c r="D1" s="142"/>
      <c r="E1" s="142"/>
      <c r="F1" s="142"/>
      <c r="G1" s="141"/>
      <c r="H1" s="141"/>
      <c r="I1" s="40"/>
      <c r="J1" s="41"/>
      <c r="K1" s="41"/>
    </row>
    <row r="2" spans="1:18" ht="15.75" customHeight="1" x14ac:dyDescent="0.3">
      <c r="A2" s="221" t="s">
        <v>78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8" ht="15.75" customHeight="1" x14ac:dyDescent="0.3">
      <c r="A3" s="223" t="s">
        <v>8</v>
      </c>
      <c r="B3" s="224" t="s">
        <v>9</v>
      </c>
      <c r="C3" s="225" t="s">
        <v>10</v>
      </c>
      <c r="D3" s="225"/>
      <c r="E3" s="225"/>
      <c r="F3" s="225"/>
      <c r="G3" s="225"/>
      <c r="H3" s="225"/>
      <c r="I3" s="225"/>
      <c r="J3" s="225" t="s">
        <v>11</v>
      </c>
      <c r="K3" s="225"/>
      <c r="L3" s="225"/>
      <c r="M3" s="225"/>
      <c r="N3" s="225"/>
      <c r="O3" s="225"/>
      <c r="P3" s="225"/>
    </row>
    <row r="4" spans="1:18" ht="90.75" customHeight="1" x14ac:dyDescent="0.3">
      <c r="A4" s="223"/>
      <c r="B4" s="224"/>
      <c r="C4" s="224" t="s">
        <v>24</v>
      </c>
      <c r="D4" s="224"/>
      <c r="E4" s="224"/>
      <c r="F4" s="224"/>
      <c r="G4" s="224"/>
      <c r="H4" s="224"/>
      <c r="I4" s="224"/>
      <c r="J4" s="226" t="s">
        <v>69</v>
      </c>
      <c r="K4" s="227"/>
      <c r="L4" s="227"/>
      <c r="M4" s="227"/>
      <c r="N4" s="227"/>
      <c r="O4" s="227"/>
      <c r="P4" s="228"/>
    </row>
    <row r="5" spans="1:18" ht="33.75" customHeight="1" x14ac:dyDescent="0.3">
      <c r="A5" s="223"/>
      <c r="B5" s="224"/>
      <c r="C5" s="224" t="s">
        <v>13</v>
      </c>
      <c r="D5" s="224"/>
      <c r="E5" s="224"/>
      <c r="F5" s="224"/>
      <c r="G5" s="224" t="s">
        <v>14</v>
      </c>
      <c r="H5" s="224"/>
      <c r="I5" s="224"/>
      <c r="J5" s="224" t="s">
        <v>13</v>
      </c>
      <c r="K5" s="224"/>
      <c r="L5" s="224"/>
      <c r="M5" s="224"/>
      <c r="N5" s="224" t="s">
        <v>14</v>
      </c>
      <c r="O5" s="224"/>
      <c r="P5" s="224"/>
    </row>
    <row r="6" spans="1:18" s="43" customFormat="1" ht="62.4" x14ac:dyDescent="0.3">
      <c r="A6" s="223"/>
      <c r="B6" s="224"/>
      <c r="C6" s="118" t="s">
        <v>15</v>
      </c>
      <c r="D6" s="118" t="s">
        <v>16</v>
      </c>
      <c r="E6" s="118" t="s">
        <v>17</v>
      </c>
      <c r="F6" s="118" t="s">
        <v>18</v>
      </c>
      <c r="G6" s="118" t="s">
        <v>19</v>
      </c>
      <c r="H6" s="118" t="s">
        <v>20</v>
      </c>
      <c r="I6" s="119" t="s">
        <v>21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22</v>
      </c>
      <c r="P6" s="119" t="s">
        <v>21</v>
      </c>
    </row>
    <row r="7" spans="1:18" s="45" customFormat="1" x14ac:dyDescent="0.3">
      <c r="A7" s="44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  <c r="J7" s="118">
        <v>10</v>
      </c>
      <c r="K7" s="119">
        <v>11</v>
      </c>
      <c r="L7" s="118">
        <v>12</v>
      </c>
      <c r="M7" s="119">
        <v>13</v>
      </c>
      <c r="N7" s="118">
        <v>14</v>
      </c>
      <c r="O7" s="119">
        <v>15</v>
      </c>
      <c r="P7" s="118">
        <v>16</v>
      </c>
    </row>
    <row r="8" spans="1:18" s="45" customFormat="1" ht="38.4" customHeight="1" x14ac:dyDescent="0.3">
      <c r="A8" s="144" t="s">
        <v>52</v>
      </c>
      <c r="B8" s="145" t="s">
        <v>57</v>
      </c>
      <c r="C8" s="118" t="s">
        <v>23</v>
      </c>
      <c r="D8" s="118" t="s">
        <v>23</v>
      </c>
      <c r="E8" s="118" t="s">
        <v>23</v>
      </c>
      <c r="F8" s="118" t="s">
        <v>23</v>
      </c>
      <c r="G8" s="118" t="s">
        <v>23</v>
      </c>
      <c r="H8" s="118" t="s">
        <v>23</v>
      </c>
      <c r="I8" s="119" t="s">
        <v>23</v>
      </c>
      <c r="J8" s="118" t="s">
        <v>23</v>
      </c>
      <c r="K8" s="119" t="s">
        <v>23</v>
      </c>
      <c r="L8" s="118" t="s">
        <v>23</v>
      </c>
      <c r="M8" s="119" t="s">
        <v>23</v>
      </c>
      <c r="N8" s="118" t="s">
        <v>23</v>
      </c>
      <c r="O8" s="119" t="s">
        <v>23</v>
      </c>
      <c r="P8" s="118" t="s">
        <v>23</v>
      </c>
      <c r="R8" s="161">
        <f>SUM(E9:E22)</f>
        <v>2.4900000000000002</v>
      </c>
    </row>
    <row r="9" spans="1:18" s="45" customFormat="1" ht="38.4" customHeight="1" x14ac:dyDescent="0.3">
      <c r="A9" s="144" t="s">
        <v>44</v>
      </c>
      <c r="B9" s="146" t="s">
        <v>79</v>
      </c>
      <c r="C9" s="118">
        <v>0.4</v>
      </c>
      <c r="D9" s="147" t="s">
        <v>80</v>
      </c>
      <c r="E9" s="148">
        <v>0.255</v>
      </c>
      <c r="F9" s="149" t="s">
        <v>117</v>
      </c>
      <c r="G9" s="149" t="s">
        <v>120</v>
      </c>
      <c r="H9" s="119">
        <v>989</v>
      </c>
      <c r="I9" s="150">
        <f t="shared" ref="I9:I17" si="0">H9*E9</f>
        <v>252.19499999999999</v>
      </c>
      <c r="J9" s="149" t="s">
        <v>23</v>
      </c>
      <c r="K9" s="149" t="s">
        <v>23</v>
      </c>
      <c r="L9" s="149" t="s">
        <v>23</v>
      </c>
      <c r="M9" s="149" t="s">
        <v>23</v>
      </c>
      <c r="N9" s="149" t="s">
        <v>23</v>
      </c>
      <c r="O9" s="149" t="s">
        <v>23</v>
      </c>
      <c r="P9" s="149" t="s">
        <v>23</v>
      </c>
      <c r="R9" s="161"/>
    </row>
    <row r="10" spans="1:18" s="45" customFormat="1" ht="38.4" customHeight="1" x14ac:dyDescent="0.3">
      <c r="A10" s="144" t="s">
        <v>81</v>
      </c>
      <c r="B10" s="146" t="s">
        <v>82</v>
      </c>
      <c r="C10" s="118">
        <v>0.4</v>
      </c>
      <c r="D10" s="147" t="s">
        <v>80</v>
      </c>
      <c r="E10" s="148">
        <v>0.255</v>
      </c>
      <c r="F10" s="149" t="s">
        <v>117</v>
      </c>
      <c r="G10" s="149" t="s">
        <v>120</v>
      </c>
      <c r="H10" s="119">
        <v>989</v>
      </c>
      <c r="I10" s="150">
        <f t="shared" si="0"/>
        <v>252.19499999999999</v>
      </c>
      <c r="J10" s="149" t="s">
        <v>23</v>
      </c>
      <c r="K10" s="149" t="s">
        <v>23</v>
      </c>
      <c r="L10" s="149" t="s">
        <v>23</v>
      </c>
      <c r="M10" s="149" t="s">
        <v>23</v>
      </c>
      <c r="N10" s="149" t="s">
        <v>23</v>
      </c>
      <c r="O10" s="149" t="s">
        <v>23</v>
      </c>
      <c r="P10" s="149" t="s">
        <v>23</v>
      </c>
      <c r="R10" s="161"/>
    </row>
    <row r="11" spans="1:18" s="45" customFormat="1" ht="38.4" customHeight="1" x14ac:dyDescent="0.3">
      <c r="A11" s="144" t="s">
        <v>83</v>
      </c>
      <c r="B11" s="146" t="s">
        <v>84</v>
      </c>
      <c r="C11" s="118">
        <v>0.4</v>
      </c>
      <c r="D11" s="147" t="s">
        <v>80</v>
      </c>
      <c r="E11" s="148">
        <v>0.3</v>
      </c>
      <c r="F11" s="149" t="s">
        <v>117</v>
      </c>
      <c r="G11" s="149" t="s">
        <v>120</v>
      </c>
      <c r="H11" s="119">
        <v>989</v>
      </c>
      <c r="I11" s="150">
        <f t="shared" si="0"/>
        <v>296.7</v>
      </c>
      <c r="J11" s="149" t="s">
        <v>23</v>
      </c>
      <c r="K11" s="149" t="s">
        <v>23</v>
      </c>
      <c r="L11" s="149" t="s">
        <v>23</v>
      </c>
      <c r="M11" s="149" t="s">
        <v>23</v>
      </c>
      <c r="N11" s="149" t="s">
        <v>23</v>
      </c>
      <c r="O11" s="149" t="s">
        <v>23</v>
      </c>
      <c r="P11" s="149" t="s">
        <v>23</v>
      </c>
      <c r="R11" s="161"/>
    </row>
    <row r="12" spans="1:18" s="45" customFormat="1" ht="38.4" customHeight="1" x14ac:dyDescent="0.3">
      <c r="A12" s="144" t="s">
        <v>85</v>
      </c>
      <c r="B12" s="146" t="s">
        <v>86</v>
      </c>
      <c r="C12" s="118">
        <v>0.4</v>
      </c>
      <c r="D12" s="147" t="s">
        <v>80</v>
      </c>
      <c r="E12" s="148">
        <v>0.20499999999999999</v>
      </c>
      <c r="F12" s="149" t="s">
        <v>117</v>
      </c>
      <c r="G12" s="149" t="s">
        <v>120</v>
      </c>
      <c r="H12" s="119">
        <v>989</v>
      </c>
      <c r="I12" s="150">
        <f t="shared" si="0"/>
        <v>202.74499999999998</v>
      </c>
      <c r="J12" s="149" t="s">
        <v>23</v>
      </c>
      <c r="K12" s="149" t="s">
        <v>23</v>
      </c>
      <c r="L12" s="149" t="s">
        <v>23</v>
      </c>
      <c r="M12" s="149" t="s">
        <v>23</v>
      </c>
      <c r="N12" s="149" t="s">
        <v>23</v>
      </c>
      <c r="O12" s="149" t="s">
        <v>23</v>
      </c>
      <c r="P12" s="149" t="s">
        <v>23</v>
      </c>
      <c r="R12" s="161"/>
    </row>
    <row r="13" spans="1:18" s="45" customFormat="1" ht="38.4" customHeight="1" x14ac:dyDescent="0.3">
      <c r="A13" s="144" t="s">
        <v>87</v>
      </c>
      <c r="B13" s="146" t="s">
        <v>88</v>
      </c>
      <c r="C13" s="118">
        <v>0.4</v>
      </c>
      <c r="D13" s="147" t="s">
        <v>80</v>
      </c>
      <c r="E13" s="148">
        <v>0.20499999999999999</v>
      </c>
      <c r="F13" s="149" t="s">
        <v>117</v>
      </c>
      <c r="G13" s="149" t="s">
        <v>120</v>
      </c>
      <c r="H13" s="119">
        <v>989</v>
      </c>
      <c r="I13" s="150">
        <f t="shared" si="0"/>
        <v>202.74499999999998</v>
      </c>
      <c r="J13" s="149" t="s">
        <v>23</v>
      </c>
      <c r="K13" s="149" t="s">
        <v>23</v>
      </c>
      <c r="L13" s="149" t="s">
        <v>23</v>
      </c>
      <c r="M13" s="149" t="s">
        <v>23</v>
      </c>
      <c r="N13" s="149" t="s">
        <v>23</v>
      </c>
      <c r="O13" s="149" t="s">
        <v>23</v>
      </c>
      <c r="P13" s="149" t="s">
        <v>23</v>
      </c>
      <c r="R13" s="161"/>
    </row>
    <row r="14" spans="1:18" s="45" customFormat="1" ht="38.4" customHeight="1" x14ac:dyDescent="0.3">
      <c r="A14" s="151" t="s">
        <v>89</v>
      </c>
      <c r="B14" s="146" t="s">
        <v>90</v>
      </c>
      <c r="C14" s="118">
        <v>0.4</v>
      </c>
      <c r="D14" s="147" t="s">
        <v>80</v>
      </c>
      <c r="E14" s="148">
        <v>0.2</v>
      </c>
      <c r="F14" s="149" t="s">
        <v>117</v>
      </c>
      <c r="G14" s="149" t="s">
        <v>120</v>
      </c>
      <c r="H14" s="119">
        <v>989</v>
      </c>
      <c r="I14" s="150">
        <f t="shared" si="0"/>
        <v>197.8</v>
      </c>
      <c r="J14" s="149" t="s">
        <v>23</v>
      </c>
      <c r="K14" s="149" t="s">
        <v>23</v>
      </c>
      <c r="L14" s="149" t="s">
        <v>23</v>
      </c>
      <c r="M14" s="149" t="s">
        <v>23</v>
      </c>
      <c r="N14" s="149" t="s">
        <v>23</v>
      </c>
      <c r="O14" s="149" t="s">
        <v>23</v>
      </c>
      <c r="P14" s="149" t="s">
        <v>23</v>
      </c>
      <c r="R14" s="161"/>
    </row>
    <row r="15" spans="1:18" s="45" customFormat="1" ht="38.4" customHeight="1" x14ac:dyDescent="0.3">
      <c r="A15" s="151" t="s">
        <v>91</v>
      </c>
      <c r="B15" s="146" t="s">
        <v>92</v>
      </c>
      <c r="C15" s="118">
        <v>0.4</v>
      </c>
      <c r="D15" s="147" t="s">
        <v>80</v>
      </c>
      <c r="E15" s="148">
        <v>0.2</v>
      </c>
      <c r="F15" s="149" t="s">
        <v>117</v>
      </c>
      <c r="G15" s="149" t="s">
        <v>120</v>
      </c>
      <c r="H15" s="119">
        <v>989</v>
      </c>
      <c r="I15" s="150">
        <f t="shared" si="0"/>
        <v>197.8</v>
      </c>
      <c r="J15" s="149" t="s">
        <v>23</v>
      </c>
      <c r="K15" s="149" t="s">
        <v>23</v>
      </c>
      <c r="L15" s="149" t="s">
        <v>23</v>
      </c>
      <c r="M15" s="149" t="s">
        <v>23</v>
      </c>
      <c r="N15" s="149" t="s">
        <v>23</v>
      </c>
      <c r="O15" s="149" t="s">
        <v>23</v>
      </c>
      <c r="P15" s="149" t="s">
        <v>23</v>
      </c>
      <c r="R15" s="161"/>
    </row>
    <row r="16" spans="1:18" s="45" customFormat="1" ht="38.4" customHeight="1" x14ac:dyDescent="0.3">
      <c r="A16" s="151" t="s">
        <v>93</v>
      </c>
      <c r="B16" s="146" t="s">
        <v>94</v>
      </c>
      <c r="C16" s="118">
        <v>0.4</v>
      </c>
      <c r="D16" s="147" t="s">
        <v>80</v>
      </c>
      <c r="E16" s="148">
        <v>0.2</v>
      </c>
      <c r="F16" s="149" t="s">
        <v>117</v>
      </c>
      <c r="G16" s="149" t="s">
        <v>120</v>
      </c>
      <c r="H16" s="119">
        <v>989</v>
      </c>
      <c r="I16" s="150">
        <f t="shared" si="0"/>
        <v>197.8</v>
      </c>
      <c r="J16" s="149" t="s">
        <v>23</v>
      </c>
      <c r="K16" s="149" t="s">
        <v>23</v>
      </c>
      <c r="L16" s="149" t="s">
        <v>23</v>
      </c>
      <c r="M16" s="149" t="s">
        <v>23</v>
      </c>
      <c r="N16" s="149" t="s">
        <v>23</v>
      </c>
      <c r="O16" s="149" t="s">
        <v>23</v>
      </c>
      <c r="P16" s="149" t="s">
        <v>23</v>
      </c>
      <c r="R16" s="161"/>
    </row>
    <row r="17" spans="1:18" s="45" customFormat="1" ht="38.4" customHeight="1" x14ac:dyDescent="0.3">
      <c r="A17" s="151" t="s">
        <v>95</v>
      </c>
      <c r="B17" s="146" t="s">
        <v>96</v>
      </c>
      <c r="C17" s="118">
        <v>0.4</v>
      </c>
      <c r="D17" s="147" t="s">
        <v>97</v>
      </c>
      <c r="E17" s="148">
        <v>0.255</v>
      </c>
      <c r="F17" s="149" t="s">
        <v>117</v>
      </c>
      <c r="G17" s="149" t="s">
        <v>121</v>
      </c>
      <c r="H17" s="119">
        <v>430</v>
      </c>
      <c r="I17" s="150">
        <f t="shared" si="0"/>
        <v>109.65</v>
      </c>
      <c r="J17" s="149" t="s">
        <v>23</v>
      </c>
      <c r="K17" s="149" t="s">
        <v>23</v>
      </c>
      <c r="L17" s="149" t="s">
        <v>23</v>
      </c>
      <c r="M17" s="149" t="s">
        <v>23</v>
      </c>
      <c r="N17" s="149" t="s">
        <v>23</v>
      </c>
      <c r="O17" s="149" t="s">
        <v>23</v>
      </c>
      <c r="P17" s="149" t="s">
        <v>23</v>
      </c>
      <c r="R17" s="161"/>
    </row>
    <row r="18" spans="1:18" s="123" customFormat="1" ht="99.75" customHeight="1" x14ac:dyDescent="0.3">
      <c r="A18" s="151" t="s">
        <v>98</v>
      </c>
      <c r="B18" s="146" t="s">
        <v>99</v>
      </c>
      <c r="C18" s="118">
        <v>0.4</v>
      </c>
      <c r="D18" s="147" t="s">
        <v>97</v>
      </c>
      <c r="E18" s="148">
        <v>0.255</v>
      </c>
      <c r="F18" s="149" t="s">
        <v>117</v>
      </c>
      <c r="G18" s="149" t="s">
        <v>121</v>
      </c>
      <c r="H18" s="119">
        <v>430</v>
      </c>
      <c r="I18" s="150">
        <f>H18*E18</f>
        <v>109.65</v>
      </c>
      <c r="J18" s="149" t="s">
        <v>23</v>
      </c>
      <c r="K18" s="149" t="s">
        <v>23</v>
      </c>
      <c r="L18" s="149" t="s">
        <v>23</v>
      </c>
      <c r="M18" s="149" t="s">
        <v>23</v>
      </c>
      <c r="N18" s="149" t="s">
        <v>23</v>
      </c>
      <c r="O18" s="149" t="s">
        <v>23</v>
      </c>
      <c r="P18" s="149" t="s">
        <v>23</v>
      </c>
      <c r="R18" s="161"/>
    </row>
    <row r="19" spans="1:18" s="123" customFormat="1" ht="99.75" customHeight="1" x14ac:dyDescent="0.3">
      <c r="A19" s="151" t="s">
        <v>100</v>
      </c>
      <c r="B19" s="146" t="s">
        <v>101</v>
      </c>
      <c r="C19" s="118">
        <v>0.4</v>
      </c>
      <c r="D19" s="147" t="s">
        <v>80</v>
      </c>
      <c r="E19" s="148">
        <v>0.04</v>
      </c>
      <c r="F19" s="149" t="s">
        <v>117</v>
      </c>
      <c r="G19" s="149" t="s">
        <v>120</v>
      </c>
      <c r="H19" s="119">
        <v>989</v>
      </c>
      <c r="I19" s="150">
        <f>H19*E19</f>
        <v>39.56</v>
      </c>
      <c r="J19" s="149" t="s">
        <v>23</v>
      </c>
      <c r="K19" s="149" t="s">
        <v>23</v>
      </c>
      <c r="L19" s="149" t="s">
        <v>23</v>
      </c>
      <c r="M19" s="149" t="s">
        <v>23</v>
      </c>
      <c r="N19" s="149" t="s">
        <v>23</v>
      </c>
      <c r="O19" s="149" t="s">
        <v>23</v>
      </c>
      <c r="P19" s="149" t="s">
        <v>23</v>
      </c>
      <c r="R19" s="161"/>
    </row>
    <row r="20" spans="1:18" s="123" customFormat="1" ht="99.75" customHeight="1" x14ac:dyDescent="0.3">
      <c r="A20" s="151" t="s">
        <v>102</v>
      </c>
      <c r="B20" s="146" t="s">
        <v>103</v>
      </c>
      <c r="C20" s="118">
        <v>0.4</v>
      </c>
      <c r="D20" s="147" t="s">
        <v>80</v>
      </c>
      <c r="E20" s="148">
        <v>0.04</v>
      </c>
      <c r="F20" s="149" t="s">
        <v>117</v>
      </c>
      <c r="G20" s="149" t="s">
        <v>120</v>
      </c>
      <c r="H20" s="119">
        <v>989</v>
      </c>
      <c r="I20" s="150">
        <f>H20*E20</f>
        <v>39.56</v>
      </c>
      <c r="J20" s="149" t="s">
        <v>23</v>
      </c>
      <c r="K20" s="149" t="s">
        <v>23</v>
      </c>
      <c r="L20" s="149" t="s">
        <v>23</v>
      </c>
      <c r="M20" s="149" t="s">
        <v>23</v>
      </c>
      <c r="N20" s="149" t="s">
        <v>23</v>
      </c>
      <c r="O20" s="149" t="s">
        <v>23</v>
      </c>
      <c r="P20" s="149" t="s">
        <v>23</v>
      </c>
      <c r="R20" s="161"/>
    </row>
    <row r="21" spans="1:18" s="123" customFormat="1" ht="99.75" customHeight="1" x14ac:dyDescent="0.3">
      <c r="A21" s="151" t="s">
        <v>104</v>
      </c>
      <c r="B21" s="147" t="s">
        <v>105</v>
      </c>
      <c r="C21" s="118">
        <v>0.4</v>
      </c>
      <c r="D21" s="147" t="s">
        <v>80</v>
      </c>
      <c r="E21" s="148">
        <v>0.04</v>
      </c>
      <c r="F21" s="149" t="s">
        <v>117</v>
      </c>
      <c r="G21" s="149" t="s">
        <v>120</v>
      </c>
      <c r="H21" s="119">
        <v>989</v>
      </c>
      <c r="I21" s="150">
        <f>H21*E21</f>
        <v>39.56</v>
      </c>
      <c r="J21" s="149" t="s">
        <v>23</v>
      </c>
      <c r="K21" s="149" t="s">
        <v>23</v>
      </c>
      <c r="L21" s="149" t="s">
        <v>23</v>
      </c>
      <c r="M21" s="149" t="s">
        <v>23</v>
      </c>
      <c r="N21" s="149" t="s">
        <v>23</v>
      </c>
      <c r="O21" s="149" t="s">
        <v>23</v>
      </c>
      <c r="P21" s="149" t="s">
        <v>23</v>
      </c>
      <c r="R21" s="161"/>
    </row>
    <row r="22" spans="1:18" s="123" customFormat="1" ht="99.75" customHeight="1" x14ac:dyDescent="0.3">
      <c r="A22" s="151" t="s">
        <v>106</v>
      </c>
      <c r="B22" s="147" t="s">
        <v>107</v>
      </c>
      <c r="C22" s="118">
        <v>0.4</v>
      </c>
      <c r="D22" s="147" t="s">
        <v>80</v>
      </c>
      <c r="E22" s="148">
        <v>0.04</v>
      </c>
      <c r="F22" s="149" t="s">
        <v>117</v>
      </c>
      <c r="G22" s="149" t="s">
        <v>120</v>
      </c>
      <c r="H22" s="119">
        <v>989</v>
      </c>
      <c r="I22" s="150">
        <f>H22*E22</f>
        <v>39.56</v>
      </c>
      <c r="J22" s="149" t="s">
        <v>23</v>
      </c>
      <c r="K22" s="149" t="s">
        <v>23</v>
      </c>
      <c r="L22" s="149" t="s">
        <v>23</v>
      </c>
      <c r="M22" s="149" t="s">
        <v>23</v>
      </c>
      <c r="N22" s="149" t="s">
        <v>23</v>
      </c>
      <c r="O22" s="149" t="s">
        <v>23</v>
      </c>
      <c r="P22" s="149" t="s">
        <v>23</v>
      </c>
      <c r="R22" s="161"/>
    </row>
    <row r="23" spans="1:18" s="45" customFormat="1" ht="54" customHeight="1" x14ac:dyDescent="0.3">
      <c r="A23" s="152" t="s">
        <v>46</v>
      </c>
      <c r="B23" s="153" t="s">
        <v>58</v>
      </c>
      <c r="C23" s="118" t="s">
        <v>23</v>
      </c>
      <c r="D23" s="118" t="s">
        <v>23</v>
      </c>
      <c r="E23" s="149" t="s">
        <v>23</v>
      </c>
      <c r="F23" s="149" t="s">
        <v>23</v>
      </c>
      <c r="G23" s="118" t="s">
        <v>23</v>
      </c>
      <c r="H23" s="118" t="s">
        <v>23</v>
      </c>
      <c r="I23" s="118" t="s">
        <v>23</v>
      </c>
      <c r="J23" s="118" t="s">
        <v>23</v>
      </c>
      <c r="K23" s="118" t="s">
        <v>23</v>
      </c>
      <c r="L23" s="149" t="s">
        <v>23</v>
      </c>
      <c r="M23" s="149" t="s">
        <v>23</v>
      </c>
      <c r="N23" s="118" t="s">
        <v>23</v>
      </c>
      <c r="O23" s="118" t="s">
        <v>23</v>
      </c>
      <c r="P23" s="118" t="s">
        <v>23</v>
      </c>
    </row>
    <row r="24" spans="1:18" s="123" customFormat="1" ht="102.75" customHeight="1" x14ac:dyDescent="0.3">
      <c r="A24" s="154" t="s">
        <v>53</v>
      </c>
      <c r="B24" s="147" t="s">
        <v>108</v>
      </c>
      <c r="C24" s="118">
        <v>0.4</v>
      </c>
      <c r="D24" s="155" t="s">
        <v>109</v>
      </c>
      <c r="E24" s="118">
        <v>0.255</v>
      </c>
      <c r="F24" s="149" t="s">
        <v>119</v>
      </c>
      <c r="G24" s="149" t="s">
        <v>118</v>
      </c>
      <c r="H24" s="118">
        <v>1771</v>
      </c>
      <c r="I24" s="150">
        <f>H24*E24</f>
        <v>451.60500000000002</v>
      </c>
      <c r="J24" s="118" t="s">
        <v>23</v>
      </c>
      <c r="K24" s="118" t="s">
        <v>23</v>
      </c>
      <c r="L24" s="149" t="s">
        <v>23</v>
      </c>
      <c r="M24" s="149" t="s">
        <v>23</v>
      </c>
      <c r="N24" s="118" t="s">
        <v>23</v>
      </c>
      <c r="O24" s="118" t="s">
        <v>23</v>
      </c>
      <c r="P24" s="118" t="s">
        <v>23</v>
      </c>
    </row>
    <row r="25" spans="1:18" s="123" customFormat="1" ht="102.75" customHeight="1" x14ac:dyDescent="0.3">
      <c r="A25" s="154" t="s">
        <v>110</v>
      </c>
      <c r="B25" s="147" t="s">
        <v>111</v>
      </c>
      <c r="C25" s="118">
        <v>0.4</v>
      </c>
      <c r="D25" s="155" t="s">
        <v>112</v>
      </c>
      <c r="E25" s="118">
        <v>0.3</v>
      </c>
      <c r="F25" s="149" t="s">
        <v>119</v>
      </c>
      <c r="G25" s="149" t="s">
        <v>118</v>
      </c>
      <c r="H25" s="143">
        <v>1771</v>
      </c>
      <c r="I25" s="150">
        <f>(H25*E25)*4</f>
        <v>2125.1999999999998</v>
      </c>
      <c r="J25" s="118" t="s">
        <v>23</v>
      </c>
      <c r="K25" s="118" t="s">
        <v>23</v>
      </c>
      <c r="L25" s="149" t="s">
        <v>23</v>
      </c>
      <c r="M25" s="149" t="s">
        <v>23</v>
      </c>
      <c r="N25" s="118" t="s">
        <v>23</v>
      </c>
      <c r="O25" s="118" t="s">
        <v>23</v>
      </c>
      <c r="P25" s="118" t="s">
        <v>23</v>
      </c>
    </row>
    <row r="26" spans="1:18" s="123" customFormat="1" ht="102.75" customHeight="1" x14ac:dyDescent="0.3">
      <c r="A26" s="154" t="s">
        <v>113</v>
      </c>
      <c r="B26" s="147" t="s">
        <v>114</v>
      </c>
      <c r="C26" s="118">
        <v>0.4</v>
      </c>
      <c r="D26" s="155" t="s">
        <v>115</v>
      </c>
      <c r="E26" s="118">
        <v>3.5000000000000003E-2</v>
      </c>
      <c r="F26" s="149" t="s">
        <v>119</v>
      </c>
      <c r="G26" s="149" t="s">
        <v>118</v>
      </c>
      <c r="H26" s="143">
        <v>1771</v>
      </c>
      <c r="I26" s="150">
        <f>(H26*E26)*2</f>
        <v>123.97000000000001</v>
      </c>
      <c r="J26" s="118" t="s">
        <v>23</v>
      </c>
      <c r="K26" s="118" t="s">
        <v>23</v>
      </c>
      <c r="L26" s="149" t="s">
        <v>23</v>
      </c>
      <c r="M26" s="149" t="s">
        <v>23</v>
      </c>
      <c r="N26" s="118" t="s">
        <v>23</v>
      </c>
      <c r="O26" s="118" t="s">
        <v>23</v>
      </c>
      <c r="P26" s="118" t="s">
        <v>23</v>
      </c>
    </row>
    <row r="27" spans="1:18" s="45" customFormat="1" ht="58.5" customHeight="1" x14ac:dyDescent="0.3">
      <c r="A27" s="152" t="s">
        <v>47</v>
      </c>
      <c r="B27" s="153" t="s">
        <v>59</v>
      </c>
      <c r="C27" s="118" t="s">
        <v>23</v>
      </c>
      <c r="D27" s="118" t="s">
        <v>23</v>
      </c>
      <c r="E27" s="118" t="s">
        <v>23</v>
      </c>
      <c r="F27" s="149" t="s">
        <v>23</v>
      </c>
      <c r="G27" s="118" t="s">
        <v>23</v>
      </c>
      <c r="H27" s="118" t="s">
        <v>23</v>
      </c>
      <c r="I27" s="118" t="s">
        <v>23</v>
      </c>
      <c r="J27" s="118" t="s">
        <v>23</v>
      </c>
      <c r="K27" s="118" t="s">
        <v>23</v>
      </c>
      <c r="L27" s="118" t="s">
        <v>23</v>
      </c>
      <c r="M27" s="149" t="s">
        <v>23</v>
      </c>
      <c r="N27" s="118" t="s">
        <v>23</v>
      </c>
      <c r="O27" s="118" t="s">
        <v>23</v>
      </c>
      <c r="P27" s="118" t="s">
        <v>23</v>
      </c>
    </row>
    <row r="28" spans="1:18" s="123" customFormat="1" ht="155.25" customHeight="1" x14ac:dyDescent="0.3">
      <c r="A28" s="124" t="s">
        <v>54</v>
      </c>
      <c r="B28" s="156" t="s">
        <v>116</v>
      </c>
      <c r="C28" s="118">
        <v>0.4</v>
      </c>
      <c r="D28" s="118" t="s">
        <v>23</v>
      </c>
      <c r="E28" s="118">
        <v>2.7160000000000002</v>
      </c>
      <c r="F28" s="149" t="s">
        <v>119</v>
      </c>
      <c r="G28" s="118" t="s">
        <v>45</v>
      </c>
      <c r="H28" s="118">
        <v>611</v>
      </c>
      <c r="I28" s="150">
        <f>H28*E28</f>
        <v>1659.4760000000001</v>
      </c>
      <c r="J28" s="118" t="s">
        <v>23</v>
      </c>
      <c r="K28" s="118" t="s">
        <v>23</v>
      </c>
      <c r="L28" s="118" t="s">
        <v>23</v>
      </c>
      <c r="M28" s="120" t="s">
        <v>23</v>
      </c>
      <c r="N28" s="118" t="s">
        <v>23</v>
      </c>
      <c r="O28" s="118" t="s">
        <v>23</v>
      </c>
      <c r="P28" s="118" t="s">
        <v>23</v>
      </c>
    </row>
    <row r="29" spans="1:18" s="123" customFormat="1" ht="57.75" customHeight="1" x14ac:dyDescent="0.3">
      <c r="A29" s="124" t="s">
        <v>29</v>
      </c>
      <c r="B29" s="125" t="s">
        <v>64</v>
      </c>
      <c r="C29" s="118" t="s">
        <v>23</v>
      </c>
      <c r="D29" s="118" t="s">
        <v>23</v>
      </c>
      <c r="E29" s="118" t="s">
        <v>23</v>
      </c>
      <c r="F29" s="120" t="s">
        <v>23</v>
      </c>
      <c r="G29" s="118" t="s">
        <v>23</v>
      </c>
      <c r="H29" s="118" t="s">
        <v>23</v>
      </c>
      <c r="I29" s="118" t="s">
        <v>23</v>
      </c>
      <c r="J29" s="118" t="s">
        <v>23</v>
      </c>
      <c r="K29" s="118" t="s">
        <v>23</v>
      </c>
      <c r="L29" s="118" t="s">
        <v>23</v>
      </c>
      <c r="M29" s="120" t="s">
        <v>23</v>
      </c>
      <c r="N29" s="118" t="s">
        <v>23</v>
      </c>
      <c r="O29" s="118" t="s">
        <v>23</v>
      </c>
      <c r="P29" s="118" t="s">
        <v>23</v>
      </c>
    </row>
    <row r="30" spans="1:18" s="45" customFormat="1" ht="58.5" customHeight="1" x14ac:dyDescent="0.3">
      <c r="A30" s="124"/>
      <c r="B30" s="157" t="s">
        <v>65</v>
      </c>
      <c r="C30" s="118" t="s">
        <v>23</v>
      </c>
      <c r="D30" s="118" t="s">
        <v>23</v>
      </c>
      <c r="E30" s="118" t="s">
        <v>23</v>
      </c>
      <c r="F30" s="120" t="s">
        <v>23</v>
      </c>
      <c r="G30" s="118" t="s">
        <v>23</v>
      </c>
      <c r="H30" s="118" t="s">
        <v>23</v>
      </c>
      <c r="I30" s="158">
        <f>SUM(I9:I22,I24:I26,I28)</f>
        <v>6537.7710000000006</v>
      </c>
      <c r="J30" s="118" t="s">
        <v>23</v>
      </c>
      <c r="K30" s="118" t="s">
        <v>23</v>
      </c>
      <c r="L30" s="118" t="s">
        <v>23</v>
      </c>
      <c r="M30" s="120" t="s">
        <v>23</v>
      </c>
      <c r="N30" s="118" t="s">
        <v>23</v>
      </c>
      <c r="O30" s="118" t="s">
        <v>23</v>
      </c>
      <c r="P30" s="143" t="s">
        <v>23</v>
      </c>
    </row>
    <row r="31" spans="1:18" s="51" customFormat="1" x14ac:dyDescent="0.3">
      <c r="A31" s="229"/>
      <c r="B31" s="229"/>
      <c r="C31" s="229"/>
      <c r="D31" s="229"/>
      <c r="E31" s="229"/>
      <c r="F31" s="229"/>
      <c r="G31" s="229"/>
      <c r="H31" s="42"/>
      <c r="I31" s="40"/>
      <c r="O31" s="159"/>
      <c r="P31" s="160"/>
    </row>
    <row r="32" spans="1:18" s="51" customFormat="1" x14ac:dyDescent="0.3">
      <c r="A32" s="230"/>
      <c r="B32" s="230"/>
      <c r="C32" s="230"/>
      <c r="D32" s="230"/>
      <c r="E32" s="230"/>
      <c r="F32" s="230"/>
      <c r="G32" s="230"/>
      <c r="H32" s="141"/>
      <c r="I32" s="40"/>
    </row>
    <row r="33" spans="1:16" s="51" customFormat="1" x14ac:dyDescent="0.3">
      <c r="A33" s="231"/>
      <c r="B33" s="232"/>
      <c r="C33" s="232"/>
      <c r="D33" s="232"/>
      <c r="E33" s="232"/>
      <c r="F33" s="232"/>
      <c r="G33" s="232"/>
      <c r="H33" s="141"/>
      <c r="I33" s="40"/>
    </row>
    <row r="34" spans="1:16" x14ac:dyDescent="0.3">
      <c r="A34" s="231"/>
      <c r="B34" s="233"/>
      <c r="C34" s="233"/>
      <c r="D34" s="233"/>
      <c r="E34" s="233"/>
      <c r="F34" s="233"/>
      <c r="G34" s="233"/>
    </row>
    <row r="35" spans="1:16" x14ac:dyDescent="0.3">
      <c r="A35" s="220"/>
      <c r="B35" s="220"/>
      <c r="C35" s="220"/>
      <c r="D35" s="220"/>
      <c r="E35" s="220"/>
      <c r="F35" s="220"/>
      <c r="G35" s="220"/>
    </row>
    <row r="36" spans="1:16" s="48" customFormat="1" x14ac:dyDescent="0.3">
      <c r="A36" s="46"/>
      <c r="B36" s="42"/>
      <c r="D36" s="47"/>
      <c r="G36" s="140"/>
      <c r="H36" s="140"/>
      <c r="I36" s="50"/>
      <c r="J36" s="42"/>
      <c r="K36" s="42"/>
      <c r="L36" s="42"/>
      <c r="M36" s="42"/>
      <c r="N36" s="42"/>
      <c r="O36" s="42"/>
      <c r="P36" s="42"/>
    </row>
    <row r="40" spans="1:16" s="48" customFormat="1" x14ac:dyDescent="0.3">
      <c r="A40" s="46"/>
      <c r="B40" s="42"/>
      <c r="D40" s="47"/>
      <c r="G40" s="140"/>
      <c r="H40" s="140"/>
      <c r="I40" s="50"/>
      <c r="J40" s="42"/>
      <c r="K40" s="42"/>
      <c r="L40" s="42"/>
      <c r="M40" s="42"/>
      <c r="N40" s="42"/>
      <c r="O40" s="42"/>
      <c r="P40" s="42"/>
    </row>
  </sheetData>
  <mergeCells count="16">
    <mergeCell ref="A35:G35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N5:P5"/>
    <mergeCell ref="A31:G31"/>
    <mergeCell ref="A32:G32"/>
    <mergeCell ref="A33:G33"/>
    <mergeCell ref="A34:G34"/>
  </mergeCells>
  <pageMargins left="0.47244094488188981" right="0.55118110236220474" top="0.82677165354330717" bottom="0.55118110236220474" header="0.31496062992125984" footer="0.19685039370078741"/>
  <pageSetup paperSize="8" scale="68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zoomScale="70" zoomScaleNormal="70" zoomScaleSheetLayoutView="100" workbookViewId="0">
      <selection activeCell="C11" sqref="C11:D12"/>
    </sheetView>
  </sheetViews>
  <sheetFormatPr defaultColWidth="9" defaultRowHeight="15.6" x14ac:dyDescent="0.3"/>
  <cols>
    <col min="1" max="1" width="11" style="46" customWidth="1"/>
    <col min="2" max="2" width="40.5" style="47" customWidth="1"/>
    <col min="3" max="3" width="11.69921875" style="48" customWidth="1"/>
    <col min="4" max="4" width="10" style="47" customWidth="1"/>
    <col min="5" max="5" width="13.59765625" style="48" customWidth="1"/>
    <col min="6" max="6" width="7" style="48" customWidth="1"/>
    <col min="7" max="7" width="7.09765625" style="49" customWidth="1"/>
    <col min="8" max="8" width="9" style="49" customWidth="1"/>
    <col min="9" max="9" width="16.3984375" style="50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48"/>
      <c r="J1" s="41"/>
      <c r="K1" s="41"/>
    </row>
    <row r="2" spans="1:17" ht="42" customHeight="1" x14ac:dyDescent="0.3">
      <c r="A2" s="250" t="s">
        <v>25</v>
      </c>
      <c r="B2" s="250"/>
      <c r="C2" s="250"/>
      <c r="D2" s="250"/>
      <c r="E2" s="250"/>
      <c r="F2" s="250"/>
      <c r="G2" s="250"/>
      <c r="J2" s="41"/>
      <c r="K2" s="41"/>
    </row>
    <row r="3" spans="1:17" ht="58.5" customHeight="1" x14ac:dyDescent="0.3">
      <c r="A3" s="52" t="s">
        <v>8</v>
      </c>
      <c r="B3" s="53" t="s">
        <v>26</v>
      </c>
      <c r="C3" s="251" t="s">
        <v>10</v>
      </c>
      <c r="D3" s="251"/>
      <c r="E3" s="252" t="s">
        <v>11</v>
      </c>
      <c r="F3" s="252"/>
      <c r="G3" s="252"/>
      <c r="I3" s="51"/>
      <c r="J3" s="51"/>
      <c r="K3" s="38"/>
      <c r="L3" s="54"/>
      <c r="M3" s="55"/>
      <c r="N3" s="54"/>
      <c r="O3" s="41"/>
      <c r="P3" s="54"/>
      <c r="Q3" s="51"/>
    </row>
    <row r="4" spans="1:17" ht="15" customHeight="1" x14ac:dyDescent="0.3">
      <c r="A4" s="56">
        <v>1</v>
      </c>
      <c r="B4" s="57">
        <v>2</v>
      </c>
      <c r="C4" s="253">
        <v>3</v>
      </c>
      <c r="D4" s="254"/>
      <c r="E4" s="255">
        <v>4</v>
      </c>
      <c r="F4" s="256"/>
      <c r="G4" s="257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58">
        <v>1</v>
      </c>
      <c r="B5" s="59" t="s">
        <v>27</v>
      </c>
      <c r="C5" s="249">
        <f>т3!I13</f>
        <v>1076.25</v>
      </c>
      <c r="D5" s="249"/>
      <c r="E5" s="242" t="s">
        <v>23</v>
      </c>
      <c r="F5" s="242"/>
      <c r="G5" s="242"/>
      <c r="I5" s="39"/>
      <c r="J5" s="40"/>
      <c r="K5" s="41"/>
      <c r="L5" s="41"/>
      <c r="M5" s="51"/>
      <c r="N5" s="51"/>
      <c r="O5" s="51"/>
      <c r="P5" s="51"/>
      <c r="Q5" s="51"/>
    </row>
    <row r="6" spans="1:17" x14ac:dyDescent="0.3">
      <c r="A6" s="58">
        <v>2</v>
      </c>
      <c r="B6" s="60" t="s">
        <v>60</v>
      </c>
      <c r="C6" s="249">
        <f>C5*0.2</f>
        <v>215.25</v>
      </c>
      <c r="D6" s="249"/>
      <c r="E6" s="242" t="s">
        <v>23</v>
      </c>
      <c r="F6" s="242"/>
      <c r="G6" s="242"/>
      <c r="I6" s="39"/>
      <c r="J6" s="40"/>
      <c r="K6" s="41"/>
      <c r="L6" s="41"/>
      <c r="M6" s="51"/>
      <c r="N6" s="51"/>
      <c r="O6" s="51"/>
      <c r="P6" s="51"/>
      <c r="Q6" s="51"/>
    </row>
    <row r="7" spans="1:17" ht="76.2" x14ac:dyDescent="0.3">
      <c r="A7" s="58">
        <v>3</v>
      </c>
      <c r="B7" s="60" t="s">
        <v>28</v>
      </c>
      <c r="C7" s="249">
        <f>SUM(C5:D6)</f>
        <v>1291.5</v>
      </c>
      <c r="D7" s="249"/>
      <c r="E7" s="242" t="s">
        <v>23</v>
      </c>
      <c r="F7" s="242"/>
      <c r="G7" s="242"/>
      <c r="I7" s="39"/>
      <c r="J7" s="40"/>
      <c r="K7" s="41"/>
      <c r="L7" s="41"/>
      <c r="M7" s="51"/>
      <c r="N7" s="51"/>
      <c r="O7" s="51"/>
      <c r="P7" s="51"/>
      <c r="Q7" s="51"/>
    </row>
    <row r="8" spans="1:17" ht="31.8" x14ac:dyDescent="0.3">
      <c r="A8" s="58" t="s">
        <v>29</v>
      </c>
      <c r="B8" s="61" t="s">
        <v>30</v>
      </c>
      <c r="C8" s="242" t="s">
        <v>23</v>
      </c>
      <c r="D8" s="242"/>
      <c r="E8" s="242" t="s">
        <v>23</v>
      </c>
      <c r="F8" s="242"/>
      <c r="G8" s="242"/>
      <c r="H8" s="62"/>
      <c r="I8" s="247"/>
      <c r="J8" s="247"/>
      <c r="K8" s="41"/>
      <c r="L8" s="41"/>
      <c r="M8" s="51"/>
      <c r="N8" s="51"/>
      <c r="O8" s="51"/>
      <c r="P8" s="51"/>
      <c r="Q8" s="51"/>
    </row>
    <row r="9" spans="1:17" ht="45.6" x14ac:dyDescent="0.3">
      <c r="A9" s="58" t="s">
        <v>31</v>
      </c>
      <c r="B9" s="63" t="s">
        <v>55</v>
      </c>
      <c r="C9" s="242" t="s">
        <v>23</v>
      </c>
      <c r="D9" s="242"/>
      <c r="E9" s="242" t="s">
        <v>23</v>
      </c>
      <c r="F9" s="242"/>
      <c r="G9" s="242"/>
      <c r="H9" s="248"/>
      <c r="I9" s="247"/>
      <c r="J9" s="247"/>
      <c r="K9" s="41" t="s">
        <v>32</v>
      </c>
    </row>
    <row r="10" spans="1:17" ht="34.799999999999997" x14ac:dyDescent="0.3">
      <c r="A10" s="58" t="s">
        <v>33</v>
      </c>
      <c r="B10" s="63" t="s">
        <v>61</v>
      </c>
      <c r="C10" s="242" t="s">
        <v>23</v>
      </c>
      <c r="D10" s="242"/>
      <c r="E10" s="242" t="s">
        <v>23</v>
      </c>
      <c r="F10" s="242"/>
      <c r="G10" s="242"/>
      <c r="H10" s="42"/>
      <c r="I10" s="42"/>
      <c r="J10" s="41"/>
      <c r="K10" s="41"/>
    </row>
    <row r="11" spans="1:17" ht="45.6" x14ac:dyDescent="0.3">
      <c r="A11" s="58" t="s">
        <v>34</v>
      </c>
      <c r="B11" s="63" t="s">
        <v>35</v>
      </c>
      <c r="C11" s="249">
        <f>SUM(C12:D15)</f>
        <v>1291.5</v>
      </c>
      <c r="D11" s="249"/>
      <c r="E11" s="242" t="s">
        <v>23</v>
      </c>
      <c r="F11" s="242"/>
      <c r="G11" s="242"/>
      <c r="H11" s="42"/>
      <c r="I11" s="42"/>
      <c r="J11" s="64"/>
      <c r="K11" s="64"/>
    </row>
    <row r="12" spans="1:17" ht="21" customHeight="1" x14ac:dyDescent="0.3">
      <c r="A12" s="58" t="s">
        <v>36</v>
      </c>
      <c r="B12" s="65" t="s">
        <v>70</v>
      </c>
      <c r="C12" s="258">
        <f>C7</f>
        <v>1291.5</v>
      </c>
      <c r="D12" s="259"/>
      <c r="E12" s="245" t="s">
        <v>23</v>
      </c>
      <c r="F12" s="237"/>
      <c r="G12" s="238"/>
      <c r="H12" s="42"/>
      <c r="I12" s="42"/>
    </row>
    <row r="13" spans="1:17" ht="16.8" x14ac:dyDescent="0.3">
      <c r="A13" s="58" t="s">
        <v>37</v>
      </c>
      <c r="B13" s="65" t="s">
        <v>71</v>
      </c>
      <c r="C13" s="243" t="s">
        <v>23</v>
      </c>
      <c r="D13" s="244"/>
      <c r="E13" s="246" t="s">
        <v>23</v>
      </c>
      <c r="F13" s="237"/>
      <c r="G13" s="238"/>
      <c r="H13" s="42"/>
      <c r="I13" s="42"/>
    </row>
    <row r="14" spans="1:17" ht="16.8" x14ac:dyDescent="0.3">
      <c r="A14" s="58" t="s">
        <v>38</v>
      </c>
      <c r="B14" s="65" t="s">
        <v>72</v>
      </c>
      <c r="C14" s="234" t="s">
        <v>23</v>
      </c>
      <c r="D14" s="235"/>
      <c r="E14" s="236" t="str">
        <f>E7</f>
        <v>нд</v>
      </c>
      <c r="F14" s="237"/>
      <c r="G14" s="238"/>
      <c r="H14" s="42"/>
      <c r="I14" s="42"/>
    </row>
    <row r="15" spans="1:17" ht="16.8" x14ac:dyDescent="0.3">
      <c r="A15" s="58" t="s">
        <v>73</v>
      </c>
      <c r="B15" s="65" t="s">
        <v>74</v>
      </c>
      <c r="C15" s="234" t="s">
        <v>23</v>
      </c>
      <c r="D15" s="235"/>
      <c r="E15" s="236" t="str">
        <f>E8</f>
        <v>нд</v>
      </c>
      <c r="F15" s="237"/>
      <c r="G15" s="238"/>
      <c r="H15" s="42"/>
      <c r="I15" s="42"/>
    </row>
    <row r="16" spans="1:17" x14ac:dyDescent="0.3">
      <c r="A16" s="66"/>
      <c r="B16" s="129"/>
      <c r="C16" s="130"/>
      <c r="D16" s="130"/>
      <c r="E16" s="132"/>
      <c r="F16" s="131"/>
      <c r="G16" s="131"/>
      <c r="H16" s="42"/>
      <c r="I16" s="42"/>
    </row>
    <row r="17" spans="1:9" x14ac:dyDescent="0.3">
      <c r="A17" s="66"/>
      <c r="B17" s="67"/>
      <c r="C17" s="239"/>
      <c r="D17" s="239"/>
      <c r="E17" s="240"/>
      <c r="F17" s="240"/>
      <c r="G17" s="240"/>
    </row>
    <row r="18" spans="1:9" ht="16.8" x14ac:dyDescent="0.3">
      <c r="A18" s="241" t="s">
        <v>39</v>
      </c>
      <c r="B18" s="241"/>
      <c r="C18" s="241"/>
      <c r="D18" s="241"/>
      <c r="E18" s="241"/>
      <c r="F18" s="241"/>
      <c r="G18" s="241"/>
    </row>
    <row r="19" spans="1:9" ht="36" customHeight="1" x14ac:dyDescent="0.3">
      <c r="A19" s="229" t="s">
        <v>40</v>
      </c>
      <c r="B19" s="229"/>
      <c r="C19" s="229"/>
      <c r="D19" s="229"/>
      <c r="E19" s="229"/>
      <c r="F19" s="229"/>
      <c r="G19" s="229"/>
    </row>
    <row r="20" spans="1:9" x14ac:dyDescent="0.3">
      <c r="A20" s="229" t="s">
        <v>41</v>
      </c>
      <c r="B20" s="229"/>
      <c r="C20" s="229"/>
      <c r="D20" s="229"/>
      <c r="E20" s="229"/>
      <c r="F20" s="229"/>
      <c r="G20" s="229"/>
      <c r="H20" s="49" t="s">
        <v>32</v>
      </c>
    </row>
    <row r="21" spans="1:9" s="51" customFormat="1" ht="69.75" customHeight="1" x14ac:dyDescent="0.3">
      <c r="A21" s="229" t="s">
        <v>42</v>
      </c>
      <c r="B21" s="229"/>
      <c r="C21" s="229"/>
      <c r="D21" s="229"/>
      <c r="E21" s="229"/>
      <c r="F21" s="229"/>
      <c r="G21" s="229"/>
      <c r="H21" s="39"/>
      <c r="I21" s="40"/>
    </row>
    <row r="22" spans="1:9" s="51" customFormat="1" ht="18.75" customHeight="1" x14ac:dyDescent="0.3">
      <c r="A22" s="229"/>
      <c r="B22" s="229"/>
      <c r="C22" s="229"/>
      <c r="D22" s="229"/>
      <c r="E22" s="229"/>
      <c r="F22" s="229"/>
      <c r="G22" s="229"/>
      <c r="H22" s="39"/>
      <c r="I22" s="40"/>
    </row>
    <row r="23" spans="1:9" s="51" customFormat="1" ht="41.25" customHeight="1" x14ac:dyDescent="0.3">
      <c r="A23" s="229"/>
      <c r="B23" s="229"/>
      <c r="C23" s="229"/>
      <c r="D23" s="229"/>
      <c r="E23" s="229"/>
      <c r="F23" s="229"/>
      <c r="G23" s="229"/>
      <c r="H23" s="39"/>
      <c r="I23" s="40"/>
    </row>
    <row r="24" spans="1:9" s="51" customFormat="1" ht="38.25" customHeight="1" x14ac:dyDescent="0.3">
      <c r="A24" s="229"/>
      <c r="B24" s="229"/>
      <c r="C24" s="229"/>
      <c r="D24" s="229"/>
      <c r="E24" s="229"/>
      <c r="F24" s="229"/>
      <c r="G24" s="229"/>
      <c r="H24" s="42"/>
      <c r="I24" s="40"/>
    </row>
    <row r="25" spans="1:9" s="51" customFormat="1" ht="18.75" customHeight="1" x14ac:dyDescent="0.3">
      <c r="A25" s="230"/>
      <c r="B25" s="230"/>
      <c r="C25" s="230"/>
      <c r="D25" s="230"/>
      <c r="E25" s="230"/>
      <c r="F25" s="230"/>
      <c r="G25" s="230"/>
      <c r="H25" s="39"/>
      <c r="I25" s="40"/>
    </row>
    <row r="26" spans="1:9" s="51" customFormat="1" ht="217.5" customHeight="1" x14ac:dyDescent="0.3">
      <c r="A26" s="231"/>
      <c r="B26" s="232"/>
      <c r="C26" s="232"/>
      <c r="D26" s="232"/>
      <c r="E26" s="232"/>
      <c r="F26" s="232"/>
      <c r="G26" s="232"/>
      <c r="H26" s="39"/>
      <c r="I26" s="40"/>
    </row>
    <row r="27" spans="1:9" ht="53.25" customHeight="1" x14ac:dyDescent="0.3">
      <c r="A27" s="231"/>
      <c r="B27" s="233"/>
      <c r="C27" s="233"/>
      <c r="D27" s="233"/>
      <c r="E27" s="233"/>
      <c r="F27" s="233"/>
      <c r="G27" s="233"/>
    </row>
    <row r="28" spans="1:9" x14ac:dyDescent="0.3">
      <c r="A28" s="220"/>
      <c r="B28" s="220"/>
      <c r="C28" s="220"/>
      <c r="D28" s="220"/>
      <c r="E28" s="220"/>
      <c r="F28" s="220"/>
      <c r="G28" s="220"/>
    </row>
    <row r="29" spans="1:9" x14ac:dyDescent="0.3">
      <c r="B29" s="42"/>
    </row>
    <row r="33" spans="2:2" x14ac:dyDescent="0.3">
      <c r="B33" s="42"/>
    </row>
  </sheetData>
  <mergeCells count="42">
    <mergeCell ref="C5:D5"/>
    <mergeCell ref="E5:G5"/>
    <mergeCell ref="A2:G2"/>
    <mergeCell ref="C3:D3"/>
    <mergeCell ref="E3:G3"/>
    <mergeCell ref="C4:D4"/>
    <mergeCell ref="E4:G4"/>
    <mergeCell ref="C6:D6"/>
    <mergeCell ref="E6:G6"/>
    <mergeCell ref="C7:D7"/>
    <mergeCell ref="E7:G7"/>
    <mergeCell ref="C8:D8"/>
    <mergeCell ref="E8:G8"/>
    <mergeCell ref="I8:J8"/>
    <mergeCell ref="C9:D9"/>
    <mergeCell ref="E9:G9"/>
    <mergeCell ref="H9:J9"/>
    <mergeCell ref="C10:D10"/>
    <mergeCell ref="E10:G10"/>
    <mergeCell ref="C11:D11"/>
    <mergeCell ref="E11:G11"/>
    <mergeCell ref="C12:D12"/>
    <mergeCell ref="E12:G12"/>
    <mergeCell ref="C13:D13"/>
    <mergeCell ref="E13:G13"/>
    <mergeCell ref="A19:G19"/>
    <mergeCell ref="C14:D14"/>
    <mergeCell ref="E14:G14"/>
    <mergeCell ref="C17:D17"/>
    <mergeCell ref="E17:G17"/>
    <mergeCell ref="A18:G18"/>
    <mergeCell ref="C15:D15"/>
    <mergeCell ref="E15:G15"/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2021-04-02T06:09:31Z</cp:lastPrinted>
  <dcterms:created xsi:type="dcterms:W3CDTF">2017-04-05T08:29:12Z</dcterms:created>
  <dcterms:modified xsi:type="dcterms:W3CDTF">2021-06-10T05:33:38Z</dcterms:modified>
</cp:coreProperties>
</file>